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15570" windowHeight="7830" firstSheet="10" activeTab="21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1" sheetId="25" r:id="rId10"/>
    <sheet name="Раздел 5.2" sheetId="16" r:id="rId11"/>
    <sheet name="Раздел 5.3" sheetId="17" r:id="rId12"/>
    <sheet name="Раздел 6" sheetId="10" r:id="rId13"/>
    <sheet name="Раздел 7" sheetId="11" r:id="rId14"/>
    <sheet name="Раздел 8.1" sheetId="12" r:id="rId15"/>
    <sheet name="Раздел 8.2" sheetId="18" r:id="rId16"/>
    <sheet name="Раздел 8.3" sheetId="19" r:id="rId17"/>
    <sheet name="Раздел 9" sheetId="23" r:id="rId18"/>
    <sheet name="Раздел 10.1" sheetId="5" r:id="rId19"/>
    <sheet name="Раздел 10.2" sheetId="20" r:id="rId20"/>
    <sheet name="Раздел 10.3" sheetId="21" r:id="rId21"/>
    <sheet name="Раздел 10.4" sheetId="22" r:id="rId22"/>
  </sheets>
  <definedNames>
    <definedName name="_xlnm.Print_Area" localSheetId="2">'Раздел 1.1'!$A$1:$H$16</definedName>
    <definedName name="_xlnm.Print_Area" localSheetId="18">'Раздел 10.1'!$A$1:$L$12</definedName>
    <definedName name="_xlnm.Print_Area" localSheetId="19">'Раздел 10.2'!$A$1:$C$38</definedName>
    <definedName name="_xlnm.Print_Area" localSheetId="17">'Раздел 9'!$A$1:$E$7</definedName>
  </definedNames>
  <calcPr calcId="144525" refMode="R1C1"/>
</workbook>
</file>

<file path=xl/calcChain.xml><?xml version="1.0" encoding="utf-8"?>
<calcChain xmlns="http://schemas.openxmlformats.org/spreadsheetml/2006/main">
  <c r="D37" i="15" l="1"/>
  <c r="B9" i="14" l="1"/>
  <c r="B3" i="14"/>
  <c r="E15" i="1"/>
  <c r="F15" i="1"/>
  <c r="L57" i="3" l="1"/>
  <c r="K57" i="3"/>
  <c r="J57" i="3"/>
  <c r="I57" i="3"/>
  <c r="H57" i="3"/>
  <c r="G57" i="3"/>
  <c r="D57" i="3"/>
  <c r="C30" i="3"/>
  <c r="L12" i="3"/>
  <c r="K12" i="3"/>
  <c r="J12" i="3"/>
  <c r="I12" i="3"/>
  <c r="F14" i="1" l="1"/>
  <c r="E14" i="1"/>
  <c r="I16" i="1" l="1"/>
  <c r="G5" i="3" l="1"/>
  <c r="C16" i="1"/>
  <c r="L47" i="3" l="1"/>
  <c r="K47" i="3"/>
  <c r="J47" i="3"/>
  <c r="I47" i="3"/>
  <c r="H47" i="3"/>
  <c r="G47" i="3"/>
  <c r="D47" i="3"/>
  <c r="B5" i="9" l="1"/>
  <c r="C5" i="9"/>
  <c r="D130" i="15" l="1"/>
  <c r="D125" i="15"/>
  <c r="D119" i="15"/>
  <c r="D107" i="15"/>
  <c r="D83" i="15"/>
  <c r="D4" i="15"/>
  <c r="L115" i="3" l="1"/>
  <c r="K115" i="3"/>
  <c r="J115" i="3"/>
  <c r="I115" i="3"/>
  <c r="H115" i="3"/>
  <c r="G115" i="3"/>
  <c r="D115" i="3"/>
  <c r="C115" i="3"/>
  <c r="L112" i="3"/>
  <c r="K112" i="3"/>
  <c r="J112" i="3"/>
  <c r="I112" i="3"/>
  <c r="H112" i="3"/>
  <c r="G112" i="3"/>
  <c r="D112" i="3"/>
  <c r="C112" i="3"/>
  <c r="L108" i="3"/>
  <c r="L107" i="3" s="1"/>
  <c r="K108" i="3"/>
  <c r="K107" i="3" s="1"/>
  <c r="J108" i="3"/>
  <c r="J107" i="3" s="1"/>
  <c r="I108" i="3"/>
  <c r="I107" i="3" s="1"/>
  <c r="H108" i="3"/>
  <c r="H107" i="3" s="1"/>
  <c r="G108" i="3"/>
  <c r="G107" i="3" s="1"/>
  <c r="D108" i="3"/>
  <c r="D107" i="3" s="1"/>
  <c r="C108" i="3"/>
  <c r="C107" i="3" s="1"/>
  <c r="L102" i="3"/>
  <c r="K102" i="3"/>
  <c r="J102" i="3"/>
  <c r="I102" i="3"/>
  <c r="H102" i="3"/>
  <c r="G102" i="3"/>
  <c r="D102" i="3"/>
  <c r="C102" i="3"/>
  <c r="L96" i="3"/>
  <c r="K96" i="3"/>
  <c r="J96" i="3"/>
  <c r="I96" i="3"/>
  <c r="I91" i="3" s="1"/>
  <c r="H96" i="3"/>
  <c r="G96" i="3"/>
  <c r="D96" i="3"/>
  <c r="C96" i="3"/>
  <c r="L92" i="3"/>
  <c r="L91" i="3" s="1"/>
  <c r="K92" i="3"/>
  <c r="K91" i="3" s="1"/>
  <c r="J92" i="3"/>
  <c r="J91" i="3" s="1"/>
  <c r="I92" i="3"/>
  <c r="H92" i="3"/>
  <c r="H91" i="3" s="1"/>
  <c r="G92" i="3"/>
  <c r="G91" i="3" s="1"/>
  <c r="D92" i="3"/>
  <c r="D91" i="3" s="1"/>
  <c r="C92" i="3"/>
  <c r="C91" i="3" s="1"/>
  <c r="L86" i="3"/>
  <c r="K86" i="3"/>
  <c r="J86" i="3"/>
  <c r="I86" i="3"/>
  <c r="H86" i="3"/>
  <c r="G86" i="3"/>
  <c r="D86" i="3"/>
  <c r="C86" i="3"/>
  <c r="L80" i="3"/>
  <c r="K80" i="3"/>
  <c r="J80" i="3"/>
  <c r="I80" i="3"/>
  <c r="H80" i="3"/>
  <c r="G80" i="3"/>
  <c r="D80" i="3"/>
  <c r="C80" i="3"/>
  <c r="L76" i="3"/>
  <c r="L75" i="3" s="1"/>
  <c r="K76" i="3"/>
  <c r="K75" i="3" s="1"/>
  <c r="J76" i="3"/>
  <c r="J75" i="3" s="1"/>
  <c r="I76" i="3"/>
  <c r="I75" i="3" s="1"/>
  <c r="H76" i="3"/>
  <c r="H75" i="3" s="1"/>
  <c r="G76" i="3"/>
  <c r="G75" i="3" s="1"/>
  <c r="D76" i="3"/>
  <c r="D75" i="3" s="1"/>
  <c r="C76" i="3"/>
  <c r="C75" i="3" s="1"/>
  <c r="L70" i="3"/>
  <c r="K70" i="3"/>
  <c r="J70" i="3"/>
  <c r="I70" i="3"/>
  <c r="H70" i="3"/>
  <c r="G70" i="3"/>
  <c r="D70" i="3"/>
  <c r="C70" i="3"/>
  <c r="L66" i="3"/>
  <c r="K66" i="3"/>
  <c r="J66" i="3"/>
  <c r="I66" i="3"/>
  <c r="H66" i="3"/>
  <c r="G66" i="3"/>
  <c r="D66" i="3"/>
  <c r="C66" i="3"/>
  <c r="L62" i="3"/>
  <c r="L61" i="3" s="1"/>
  <c r="K62" i="3"/>
  <c r="K61" i="3" s="1"/>
  <c r="J62" i="3"/>
  <c r="J61" i="3" s="1"/>
  <c r="I62" i="3"/>
  <c r="I61" i="3" s="1"/>
  <c r="H62" i="3"/>
  <c r="H61" i="3" s="1"/>
  <c r="G62" i="3"/>
  <c r="G61" i="3" s="1"/>
  <c r="C62" i="3"/>
  <c r="D62" i="3"/>
  <c r="D61" i="3" s="1"/>
  <c r="C57" i="3"/>
  <c r="L52" i="3"/>
  <c r="K52" i="3"/>
  <c r="J52" i="3"/>
  <c r="I52" i="3"/>
  <c r="H52" i="3"/>
  <c r="G52" i="3"/>
  <c r="D52" i="3"/>
  <c r="C52" i="3"/>
  <c r="L48" i="3"/>
  <c r="K48" i="3"/>
  <c r="J48" i="3"/>
  <c r="I48" i="3"/>
  <c r="H48" i="3"/>
  <c r="G48" i="3"/>
  <c r="D48" i="3"/>
  <c r="C48" i="3"/>
  <c r="C47" i="3" s="1"/>
  <c r="L41" i="3"/>
  <c r="K41" i="3"/>
  <c r="J41" i="3"/>
  <c r="I41" i="3"/>
  <c r="H41" i="3"/>
  <c r="G41" i="3"/>
  <c r="D41" i="3"/>
  <c r="C41" i="3"/>
  <c r="L35" i="3"/>
  <c r="K35" i="3"/>
  <c r="J35" i="3"/>
  <c r="I35" i="3"/>
  <c r="H35" i="3"/>
  <c r="G35" i="3"/>
  <c r="D35" i="3"/>
  <c r="C35" i="3"/>
  <c r="L30" i="3"/>
  <c r="K30" i="3"/>
  <c r="K29" i="3" s="1"/>
  <c r="J30" i="3"/>
  <c r="J29" i="3" s="1"/>
  <c r="I30" i="3"/>
  <c r="I29" i="3" s="1"/>
  <c r="H30" i="3"/>
  <c r="H29" i="3" s="1"/>
  <c r="G30" i="3"/>
  <c r="D30" i="3"/>
  <c r="D29" i="3" s="1"/>
  <c r="C29" i="3"/>
  <c r="G29" i="3" l="1"/>
  <c r="C61" i="3"/>
  <c r="L29" i="3"/>
  <c r="L21" i="3"/>
  <c r="K21" i="3"/>
  <c r="J21" i="3"/>
  <c r="I21" i="3"/>
  <c r="H21" i="3"/>
  <c r="G21" i="3"/>
  <c r="D21" i="3"/>
  <c r="C21" i="3"/>
  <c r="K5" i="3"/>
  <c r="J5" i="3"/>
  <c r="I5" i="3"/>
  <c r="H12" i="3"/>
  <c r="G12" i="3"/>
  <c r="D12" i="3"/>
  <c r="C12" i="3"/>
  <c r="L5" i="3"/>
  <c r="H5" i="3"/>
  <c r="D5" i="3"/>
  <c r="D4" i="3" s="1"/>
  <c r="C5" i="3"/>
  <c r="G4" i="3" l="1"/>
  <c r="H4" i="3"/>
  <c r="C4" i="3"/>
  <c r="K4" i="3" l="1"/>
  <c r="I4" i="3"/>
  <c r="L4" i="3"/>
  <c r="J4" i="3"/>
  <c r="B9" i="16"/>
  <c r="D9" i="16"/>
  <c r="C9" i="16"/>
  <c r="D4" i="25" l="1"/>
  <c r="C4" i="25"/>
  <c r="D69" i="25"/>
  <c r="G69" i="25"/>
  <c r="C69" i="25"/>
  <c r="H59" i="25"/>
  <c r="G59" i="25"/>
  <c r="D59" i="25"/>
  <c r="C59" i="25"/>
  <c r="C49" i="25"/>
  <c r="G49" i="25"/>
  <c r="C39" i="25"/>
  <c r="H39" i="25"/>
  <c r="G39" i="25"/>
  <c r="C29" i="25"/>
  <c r="D29" i="25"/>
  <c r="C19" i="25"/>
  <c r="G19" i="25"/>
  <c r="H19" i="25"/>
  <c r="C6" i="25"/>
  <c r="D6" i="25"/>
  <c r="H29" i="25"/>
  <c r="G29" i="25"/>
  <c r="H69" i="25"/>
  <c r="H49" i="25"/>
  <c r="D49" i="25"/>
  <c r="D39" i="25"/>
  <c r="D19" i="25"/>
  <c r="H6" i="25"/>
  <c r="G6" i="25"/>
  <c r="G4" i="25"/>
  <c r="H4" i="25"/>
  <c r="C79" i="25" l="1"/>
  <c r="G79" i="25"/>
  <c r="H79" i="25"/>
  <c r="D79" i="25"/>
  <c r="H34" i="8"/>
  <c r="G34" i="8"/>
  <c r="B3" i="20"/>
  <c r="C25" i="20" s="1"/>
  <c r="D3" i="20"/>
  <c r="C37" i="20" s="1"/>
  <c r="B36" i="20"/>
  <c r="B31" i="20"/>
  <c r="B26" i="20"/>
  <c r="B21" i="20"/>
  <c r="B15" i="20"/>
  <c r="C3" i="20"/>
  <c r="C7" i="20" l="1"/>
  <c r="C9" i="20"/>
  <c r="C11" i="20"/>
  <c r="C13" i="20"/>
  <c r="C16" i="20"/>
  <c r="C18" i="20"/>
  <c r="C20" i="20"/>
  <c r="C22" i="20"/>
  <c r="C24" i="20"/>
  <c r="C26" i="20"/>
  <c r="C28" i="20"/>
  <c r="C30" i="20"/>
  <c r="C32" i="20"/>
  <c r="C34" i="20"/>
  <c r="C36" i="20"/>
  <c r="C38" i="20"/>
  <c r="C6" i="20"/>
  <c r="C8" i="20"/>
  <c r="C10" i="20"/>
  <c r="C12" i="20"/>
  <c r="C14" i="20"/>
  <c r="C15" i="20"/>
  <c r="C17" i="20"/>
  <c r="C19" i="20"/>
  <c r="C21" i="20"/>
  <c r="C23" i="20"/>
  <c r="C27" i="20"/>
  <c r="C29" i="20"/>
  <c r="C31" i="20"/>
  <c r="C33" i="20"/>
  <c r="C35" i="20"/>
  <c r="A12" i="5"/>
  <c r="M5" i="9" l="1"/>
  <c r="F5" i="9"/>
  <c r="E3" i="21"/>
  <c r="B3" i="21"/>
  <c r="J5" i="9"/>
  <c r="I5" i="9"/>
  <c r="D34" i="8" l="1"/>
  <c r="C34" i="8"/>
  <c r="A10" i="5"/>
  <c r="A6" i="5" s="1"/>
  <c r="A7" i="5" l="1"/>
  <c r="F8" i="5"/>
  <c r="G8" i="5"/>
  <c r="C3" i="14"/>
  <c r="C9" i="14"/>
  <c r="C13" i="14"/>
  <c r="C11" i="14"/>
  <c r="C8" i="14"/>
  <c r="C6" i="14"/>
  <c r="C4" i="14"/>
  <c r="C15" i="14"/>
  <c r="C14" i="14"/>
  <c r="C12" i="14"/>
  <c r="C10" i="14"/>
  <c r="C7" i="14"/>
  <c r="C5" i="14"/>
  <c r="K8" i="5"/>
  <c r="B8" i="5"/>
  <c r="J8" i="5"/>
  <c r="E8" i="5"/>
  <c r="I8" i="5"/>
  <c r="D8" i="5"/>
  <c r="L8" i="5"/>
  <c r="H8" i="5"/>
  <c r="C8" i="5"/>
  <c r="A8" i="5" l="1"/>
  <c r="D3" i="15"/>
</calcChain>
</file>

<file path=xl/comments1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<sst xmlns="http://schemas.openxmlformats.org/spreadsheetml/2006/main" count="845" uniqueCount="669">
  <si>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</si>
  <si>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</si>
  <si>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</si>
  <si>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</si>
  <si>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</si>
  <si>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</si>
  <si>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</si>
  <si>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</si>
  <si>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</si>
  <si>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</si>
  <si>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</si>
  <si>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</si>
  <si>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</si>
  <si>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</si>
  <si>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</si>
  <si>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</si>
  <si>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</si>
  <si>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</si>
  <si>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</si>
  <si>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</si>
  <si>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</si>
  <si>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</si>
  <si>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</si>
  <si>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</si>
  <si>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</si>
  <si>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</si>
  <si>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</si>
  <si>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</si>
  <si>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</si>
  <si>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</si>
  <si>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</si>
  <si>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</si>
  <si>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</si>
  <si>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</si>
  <si>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</si>
  <si>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</si>
  <si>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</si>
  <si>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</si>
  <si>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</si>
  <si>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</si>
  <si>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</si>
  <si>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</si>
  <si>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</si>
  <si>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</si>
  <si>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</si>
  <si>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</si>
  <si>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</si>
  <si>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</si>
  <si>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</si>
  <si>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</si>
  <si>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</si>
  <si>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</si>
  <si>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</si>
  <si>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</si>
  <si>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</si>
  <si>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</si>
  <si>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</si>
  <si>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</si>
  <si>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</si>
  <si>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</si>
  <si>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</si>
  <si>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</si>
  <si>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</si>
  <si>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</si>
  <si>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</si>
  <si>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</si>
  <si>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</si>
  <si>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</si>
  <si>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</si>
  <si>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</si>
  <si>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</si>
  <si>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</si>
  <si>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</si>
  <si>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</si>
  <si>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</si>
  <si>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</si>
  <si>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</si>
  <si>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</si>
  <si>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</si>
  <si>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</si>
  <si>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</si>
  <si>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</si>
  <si>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</si>
  <si>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</si>
  <si>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</si>
  <si>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</si>
  <si>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</si>
  <si>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</si>
  <si>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</si>
  <si>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</si>
  <si>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</si>
  <si>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</si>
  <si>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</si>
  <si>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</si>
  <si>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</si>
  <si>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</si>
  <si>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</si>
  <si>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</si>
  <si>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</si>
  <si>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</si>
  <si>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</si>
  <si>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</si>
  <si>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</si>
  <si>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</si>
  <si>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</si>
  <si>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</si>
  <si>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</si>
  <si>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</si>
  <si>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</si>
  <si>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</si>
  <si>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</si>
  <si>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</si>
  <si>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</si>
  <si>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</si>
  <si>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</si>
  <si>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</si>
  <si>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</si>
  <si>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</si>
  <si>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</si>
  <si>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</si>
  <si>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</si>
  <si>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</si>
  <si>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</si>
  <si>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</si>
  <si>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</si>
  <si>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</si>
  <si>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</si>
  <si>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</si>
  <si>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</si>
  <si>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</si>
  <si>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t>Наименование мероприятия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</si>
  <si>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</si>
  <si>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</si>
  <si>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</si>
  <si>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</si>
  <si>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</si>
  <si>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</si>
  <si>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</si>
  <si>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</si>
  <si>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</si>
  <si>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</si>
  <si>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</si>
  <si>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</si>
  <si>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</si>
  <si>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</si>
  <si>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</si>
  <si>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</si>
  <si>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</si>
  <si>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</si>
  <si>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</si>
  <si>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</si>
  <si>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</si>
  <si>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</si>
  <si>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</si>
  <si>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</si>
  <si>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</si>
  <si>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</si>
  <si>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</si>
  <si>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</si>
  <si>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</si>
  <si>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</si>
  <si>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</si>
  <si>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</si>
  <si>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</si>
  <si>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</si>
  <si>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</si>
  <si>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</si>
  <si>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</si>
  <si>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</si>
  <si>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</si>
  <si>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</si>
  <si>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</si>
  <si>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</si>
  <si>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</si>
  <si>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</si>
  <si>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</si>
  <si>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</si>
  <si>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</si>
  <si>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</si>
  <si>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</si>
  <si>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</si>
  <si>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</si>
  <si>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</si>
  <si>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</si>
  <si>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</si>
  <si>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</si>
  <si>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</si>
  <si>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</si>
  <si>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</si>
  <si>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</si>
  <si>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</si>
  <si>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</si>
  <si>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</si>
  <si>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</si>
  <si>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</si>
  <si>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</si>
  <si>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</si>
  <si>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</si>
  <si>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</si>
  <si>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</si>
  <si>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</si>
  <si>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</si>
  <si>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</si>
  <si>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</si>
  <si>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</si>
  <si>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</si>
  <si>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</si>
  <si>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</si>
  <si>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</si>
  <si>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</si>
  <si>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</si>
  <si>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</si>
  <si>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</si>
  <si>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</si>
  <si>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</si>
  <si>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</si>
  <si>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</si>
  <si>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</si>
  <si>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</si>
  <si>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</si>
  <si>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</si>
  <si>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</si>
  <si>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5.3. Участие в организации мероприятий других уровней (международный, Всероссийский, региональный, областной)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</si>
  <si>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</si>
  <si>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</si>
  <si>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</si>
  <si>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</si>
  <si>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</si>
  <si>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</si>
  <si>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</si>
  <si>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</si>
  <si>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</si>
  <si>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</si>
  <si>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 xml:space="preserve">Количество </t>
  </si>
  <si>
    <t xml:space="preserve">Сроки проведения </t>
  </si>
  <si>
    <t>Количество участников</t>
  </si>
  <si>
    <t>Цель мероприятия</t>
  </si>
  <si>
    <t>Направление деятельности, Наименование мероприятия</t>
  </si>
  <si>
    <t>ИТОГО</t>
  </si>
  <si>
    <t>Направленные на пропаганду здорового образа жизни</t>
  </si>
  <si>
    <t>По поддержке молодежного творчества</t>
  </si>
  <si>
    <t>По поддержке работающей молодежи</t>
  </si>
  <si>
    <t>Направленные на занятость молодежи</t>
  </si>
  <si>
    <t>По туризму</t>
  </si>
  <si>
    <t>По инновационному направлению</t>
  </si>
  <si>
    <t>По поддежке молодой семьи</t>
  </si>
  <si>
    <t>Направленные на профилактику ассоциальных явлений (для подростков и молодежи)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</si>
  <si>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</si>
  <si>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</si>
  <si>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</si>
  <si>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</si>
  <si>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</si>
  <si>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</si>
  <si>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</si>
  <si>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</si>
  <si>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</si>
  <si>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</si>
  <si>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</si>
  <si>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</si>
  <si>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</si>
  <si>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</si>
  <si>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</si>
  <si>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</si>
  <si>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</si>
  <si>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</si>
  <si>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</si>
  <si>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</si>
  <si>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</si>
  <si>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>5.1 ГОРОДСКИЕ МЕРОПРИЯТИЯ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</si>
  <si>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</si>
  <si>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</si>
  <si>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</si>
  <si>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</si>
  <si>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</si>
  <si>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</si>
  <si>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</si>
  <si>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</si>
  <si>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</si>
  <si>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</si>
  <si>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</si>
  <si>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</si>
  <si>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Итого</t>
  </si>
  <si>
    <t>ВК (внутриклубное)</t>
  </si>
  <si>
    <t>ВУ (внутриучрежд.)</t>
  </si>
  <si>
    <t>Место  проведения</t>
  </si>
  <si>
    <t>МБУ МЦ "Мир молодежи", Советский район</t>
  </si>
  <si>
    <t>И.о.директора</t>
  </si>
  <si>
    <t>Коновчук Т. П.</t>
  </si>
  <si>
    <t>муниципальное бюджетное учреждение  Молодежный центр "Мир молодежи" Советского района города Новосибирска 15.02.2009</t>
  </si>
  <si>
    <t>Адрес: г. Новосибирск, ул. Российская, 10,
e-mail: Mir-molodegi-2009@yandex.ru, 
телефон/факс: 33-99-128, 
телефон: 332-01-33
сайт "Тымолод" http://www.timolod.ru/centers/youth_centers/opisanie/mir_molodeshi.php                             сайт: http://www.mir-mol.ru/</t>
  </si>
  <si>
    <t>фамилия имя отчество и. о. директора</t>
  </si>
  <si>
    <t>Коновчук Татьяна Петровна</t>
  </si>
  <si>
    <t>АУП (ул.10) - вставка в жилом доме;
ОО «Эврика»(ул. Демакова, 6а) - отдельно стоящее здание; 
ОО «Рассвет» (ул. Лесосечная, 4) - пристройка к жилому дому;
ОО «Солнечный» (ул. Демакова, 17/1) - пристройка к жилому дому площадью; 
ОО «Рассвет» Турклуб (ул. Российская, 10) вставка в жилом доме;
ОО «КЮТ» (ул. Ак. Ржанова,1) отдельно стоящее здание.</t>
  </si>
  <si>
    <t>АУП (ул. Российская, 10) – площадь- 86,7 кв.м
ОО «Эврика»(ул. Демакова, 6а) - площадь- 447,2 кв.м; 
ОО «Рассвет» (ул. Лесосечная, 4) – площадь- 203,7 кв.м;
ОО «Солнечный» (ул. Демакова, 17/1) – площадь- 736,2 кв.м; 
 ОО «Рассвет» Турклуб (ул. Российская, 10) – площадь- 86,5 кв.м;
ОО «КЮТ» (ул. Ак. Ржанова,1)-площадь-1718,1кв.м.</t>
  </si>
  <si>
    <t>АУП (ул. Российская, 10) – площадь- 50,6 кв.м
ОО «Эврика»(ул. Демакова, 6а) - площадь- 313,4 кв.м; 
ОО «Рассвет» (ул. Лесосечная, 4) – площадь- 115 кв.м;
ОО «Солнечный» (ул. Демакова, 17/1) – площадь- 463 кв.м; 
ОО «Рассвет» Турклуб (ул. Российская, 10) – площадь- 50,6 кв.м;
ОО «КЮТ» (ул. Ак. Ржанова,1)-площадь-821,4 кв.м.</t>
  </si>
  <si>
    <t>Головное учреждение Центр ул. Российская, 10 – АУП (1 кабинет)
-ОО «Эврика»(ул. Демакова, 6а) – 5 кабинетов  для клубной и проектной деятельности, 2 зала для хореографии и театрализованных программ, 1 кабинет для реализации молодёжных инициатив и территории свободного общения; 
-ОО «Рассвет» (ул. Лесосечная, 4) – 3 кабинета  для клубной и проектной деятельности, 1 зал для хореографии и театрализованных программ и для занятий клубов по формированию ЗОЖ ;
-ОО «Солнечный» (ул. Демакова, 17/1) - 3 кабинетов  для клубной и проектной деятельности, 1 зал для хореографии, 1 холл для театрализованных программ и для реализации молодёжных инициатив и территории свободного общения, 2 зала для занятий клубов по формированию ЗОЖ; 
- ОО «Рассвет» Турклуб (ул. Российская, 10)- 1 кабинет;
- ОО «КЮТ» (ул. Ак. Ржанова,1) - 10 кабинетов  для клубной и проектной деятельности, 1 зал для реализации молодёжных инициатив и территории свободного общения.</t>
  </si>
  <si>
    <t>МБУ МЦ «Мир молодежи»: 9.00-18.00, выходной суббота, воскресенье 
ОО «Эврика»: 9.00 – 22.00 без выходных
ОО «Солнечный»: 8.00-22.00 без выходных
ОО «Рассвет»: 9.00 – 22.00 без выходных
ОО «КЮТ»: 9.00 – 22.00 без выходных</t>
  </si>
  <si>
    <t>Благотворительная акция "Праздник в каждый дом"</t>
  </si>
  <si>
    <t>ОО «Эврика»</t>
  </si>
  <si>
    <t>ул. Демакова 6а</t>
  </si>
  <si>
    <t>Семейная игра «Из жизни района», посвященная 60-летию Советского района.</t>
  </si>
  <si>
    <t>ОО «Солнечный»</t>
  </si>
  <si>
    <t>Выставка- лучшая работа месяца</t>
  </si>
  <si>
    <t>«Натюрморт на военную</t>
  </si>
  <si>
    <t>тему»</t>
  </si>
  <si>
    <t>Демакова 6а</t>
  </si>
  <si>
    <t>Мастер-класс "Подарок  ветерану"</t>
  </si>
  <si>
    <t>ОО "Эврика"</t>
  </si>
  <si>
    <t>ул. Демакова, 6а</t>
  </si>
  <si>
    <t>Торжественный концерт, посвященный 73 годовщине Победы в ВОВ "Наша общая Победа"</t>
  </si>
  <si>
    <t>ДК "Звезда"</t>
  </si>
  <si>
    <t>ул. Иванова, 53</t>
  </si>
  <si>
    <t>Возложение цветов у монумента</t>
  </si>
  <si>
    <t>"Вальс Победы"</t>
  </si>
  <si>
    <t>пам. Вальс Победы, ул. Ильича</t>
  </si>
  <si>
    <t>Праздничный концерт, посвященный Дню матери "Мамин праздник"</t>
  </si>
  <si>
    <t>ОЦ "Горностай", ул. Вяземская, 4</t>
  </si>
  <si>
    <t>Старт акции подарков для малообеспеченных семей</t>
  </si>
  <si>
    <t>«Наша общая Победа»</t>
  </si>
  <si>
    <t>выставка</t>
  </si>
  <si>
    <t>ОО «Солнечный»Ул. Демакова 17/1</t>
  </si>
  <si>
    <t>Открытие экспозиции "Помним"</t>
  </si>
  <si>
    <t xml:space="preserve">Акция «Кто, если не МЫ» </t>
  </si>
  <si>
    <t>Январь – май 2018</t>
  </si>
  <si>
    <t>Ул. Демакова 6/а</t>
  </si>
  <si>
    <t>Акция «Зеленая Эврика»</t>
  </si>
  <si>
    <t>ОО «Эврика» ул.Демакова,6а</t>
  </si>
  <si>
    <t>Мастер-класс "Тепло моего сердца"</t>
  </si>
  <si>
    <t xml:space="preserve">Просмотр видео-ролика </t>
  </si>
  <si>
    <t>Тренинг для семей «Родительская любовь»</t>
  </si>
  <si>
    <t>Донорская акция "Тепло моего сердца"</t>
  </si>
  <si>
    <t>у ДМ «Юность» пр. Строителей, 21</t>
  </si>
  <si>
    <t xml:space="preserve">«60-летие Академгородка» выставка </t>
  </si>
  <si>
    <t>День здоровья в ОО «Солнечный», посвященное Дню защитника Отечества</t>
  </si>
  <si>
    <t>Демакова 17/1</t>
  </si>
  <si>
    <t>Праздник, посвященный  мамам</t>
  </si>
  <si>
    <t>Показ фильма по пожарной безопасности. Эвакуация</t>
  </si>
  <si>
    <t>Просмотр фильма по ГО и ЧС «Оказание первой помощи»</t>
  </si>
  <si>
    <t>День открытых дверей</t>
  </si>
  <si>
    <t>Выездная экскурсия в детско-юношеский центр Планетарий</t>
  </si>
  <si>
    <t>Г. Новосибирск ул. Ключ- Камышенское плато 1/1</t>
  </si>
  <si>
    <t>Парад, посвященный Дню Победы</t>
  </si>
  <si>
    <t>Г. Новосибирск</t>
  </si>
  <si>
    <t>Морской проспект 1</t>
  </si>
  <si>
    <t>29.05, 23.08.2018</t>
  </si>
  <si>
    <t xml:space="preserve">Благотворительный забег «Спортивный городок»   </t>
  </si>
  <si>
    <t>Г. Новосибирск, ул. Ильича 4</t>
  </si>
  <si>
    <t xml:space="preserve">День соседей с ТОС «Малая Родина»  </t>
  </si>
  <si>
    <t>г. Новосибирск ул. Демакова 17, спортплощадка</t>
  </si>
  <si>
    <t xml:space="preserve">Открытие детской площадки   </t>
  </si>
  <si>
    <t>Г. Новосибирск, ул. Демакова 1</t>
  </si>
  <si>
    <t>Посещение мотомастерской Harmens bike</t>
  </si>
  <si>
    <t>НСО, Новый поселок</t>
  </si>
  <si>
    <t>Экскурсия в музей науки и техники СОРАН</t>
  </si>
  <si>
    <t>г.Новосибирск, Детский проезд, 15, музей науки и техники СОРАН</t>
  </si>
  <si>
    <t>День Российской науки, выставка ретро техники</t>
  </si>
  <si>
    <t>г.Новосибирск, ул.Ржанова, 1,</t>
  </si>
  <si>
    <t>КЮТ и институт гидродинамики им. Ак. Лаврентьева</t>
  </si>
  <si>
    <t>Акция «Помощь братьям нашим меньшим»</t>
  </si>
  <si>
    <t>Приют для животных Академгородка</t>
  </si>
  <si>
    <t>01.04 – 30.04</t>
  </si>
  <si>
    <t>Акция по сбору корма для приюта «Право животных на жизнь»</t>
  </si>
  <si>
    <t>Участие в ракетном фестивале Академгородка, посвященном Дню космонавтики</t>
  </si>
  <si>
    <t>г. Новосибирск, ул. Институтская, 4/1, ИТПМ СОРАН</t>
  </si>
  <si>
    <t>Экскурсия на кондитерскую фабрику «Шоколадное дерево»</t>
  </si>
  <si>
    <t xml:space="preserve">
ул. Зеленая горка, 1 /5
</t>
  </si>
  <si>
    <t>"Дорожная безопасность"</t>
  </si>
  <si>
    <t xml:space="preserve">НГДОО Потешные полки
ИК СО РАН
НИИФФМ
НООО ТИМ
</t>
  </si>
  <si>
    <t>Куль организатор, разнорабочие</t>
  </si>
  <si>
    <t>Июнь, август</t>
  </si>
  <si>
    <t xml:space="preserve">НГДОО Потешные полки,
Отдел занятости населения Советского района (НСО ЦЗН
Новосибирска)
</t>
  </si>
  <si>
    <t>Пеший поход на Байкал</t>
  </si>
  <si>
    <t>11.03-25.03</t>
  </si>
  <si>
    <t>Иркутская область, оз. Байкал</t>
  </si>
  <si>
    <t>Учебно-тренировочные сборы по греко-римской борьбе</t>
  </si>
  <si>
    <t>15.06-30.06</t>
  </si>
  <si>
    <t>Новосибирская обл., г. Бердск, Микрорайон Зеленый остров, 9/1</t>
  </si>
  <si>
    <t>Спортивно-патриотические сборы</t>
  </si>
  <si>
    <t>30.06-14.07</t>
  </si>
  <si>
    <t>НСО, Искитимский район,п. Бурмистрово,база «Автомобилист»</t>
  </si>
  <si>
    <t>Байдарочный поход по реке Бердь</t>
  </si>
  <si>
    <t>5.07- 8.07</t>
  </si>
  <si>
    <t>Р.Бердьс.Пайвино – с.Старососедово</t>
  </si>
  <si>
    <t xml:space="preserve">Спортивно-оздоровительные сборы по традиционному карате </t>
  </si>
  <si>
    <t>01.08-14.08</t>
  </si>
  <si>
    <t>г. Новосибирск, Речкуновская зона отдыха (Детский оздоровительный лагерь «Красная горка»)</t>
  </si>
  <si>
    <t>I Чемпионат Российского студенческого спортивного союза по смешанному боевому единоборству (ММА)</t>
  </si>
  <si>
    <t>24 – 27.01. 2018</t>
  </si>
  <si>
    <t>Организация судейского корпуса</t>
  </si>
  <si>
    <t>Чемпионат НСО по смешанному боевому единоборству (ММА)</t>
  </si>
  <si>
    <t>24-25.02.2018</t>
  </si>
  <si>
    <t>Организация судейского корпуса, участие воспитанников, техническая поддержка</t>
  </si>
  <si>
    <t xml:space="preserve">Организация судейского корпуса.  </t>
  </si>
  <si>
    <t>Кубок России по смешанному боевому единоборству (ММА)</t>
  </si>
  <si>
    <t>06-09.09.2018</t>
  </si>
  <si>
    <t>05-06.10. 2018</t>
  </si>
  <si>
    <t>Открытый Кубок Новосибирской области по смешанному боевому единоборству ММА</t>
  </si>
  <si>
    <t>Техническое сопровождение соревнований</t>
  </si>
  <si>
    <t>19-21.10.2018</t>
  </si>
  <si>
    <t>«Открытый Кубок Главы города Ленинск-Кузнецкий» по смешанному боевому единоборству (ММА) среди мужчин</t>
  </si>
  <si>
    <t xml:space="preserve">Организация судейского корпуса  </t>
  </si>
  <si>
    <t>26-29.10.2018</t>
  </si>
  <si>
    <t>Международный турнир  по смешанному боевому единоборству (ММА)</t>
  </si>
  <si>
    <t>17-18.11.2018</t>
  </si>
  <si>
    <t>Первенство НСО по ММА, посвященному МВД</t>
  </si>
  <si>
    <t>Техническая поддержка, участие воспитанников, порядок на всей продолжительности соревнований. Комментаторы соревнований. Распределение наградного фонда. Ведение протоколов.</t>
  </si>
  <si>
    <t xml:space="preserve">Межрегиональный турнир по ММА на кубок Святого князя Александра Невского </t>
  </si>
  <si>
    <t xml:space="preserve">Организация судейского корпуса. Техническая поддержка, участие воспитанников, порядок на всей продолжительности соревнований. Комментаторы соревнований. Распределение наградного фонда. Ведение протоколов. Вручение.  , организация технического сопровождения, участие воспитанников </t>
  </si>
  <si>
    <t xml:space="preserve"> 07.-09.12.2018</t>
  </si>
  <si>
    <t>Открытый Кубок Азии «Стальная Арена - 7» по пауэрлифтингу и отдельным упражнениям, пауэрспорту и народному жиму, посвященного памяти Мастера Спорта Международного класса Евгения Федякина, среди любителей и профессионалов в экипировке и без</t>
  </si>
  <si>
    <t xml:space="preserve">Техническая поддержка, участие воспитанников, порядок на всей продолжительности соревнований. Комментаторы соревнований. Распределение наградного фонда. Ведение протоколов. </t>
  </si>
  <si>
    <t>Открытый районный юношеский турнир по шахматам «Новогодний марафон»</t>
  </si>
  <si>
    <t>03.01-06.01</t>
  </si>
  <si>
    <t>г.Новосибирск, ул.Академическая, 28, МБУ ДО «ЦДТ Советского района»</t>
  </si>
  <si>
    <t>1 место,три 3 места</t>
  </si>
  <si>
    <t>Открытый районный юношеский турнир по шахматам «Весенний марафон», посвященный 60-летию Советского района</t>
  </si>
  <si>
    <t>25.03-28.03</t>
  </si>
  <si>
    <t>г.Новосибирск, ул.Николаева, 12, ГАУ ДО НСО «Областной центр развития творчества детей и юношества»</t>
  </si>
  <si>
    <t>3 место</t>
  </si>
  <si>
    <t>два 1 места,два 2 места,3 место</t>
  </si>
  <si>
    <t>Чемпионат Советского района города Новосибирска по спортивному туризму на пешеходных дистанциях</t>
  </si>
  <si>
    <t>19.05-20.05</t>
  </si>
  <si>
    <t>г. Новосибирск, ул. Вяземская,4, ОЦ «Горностай»</t>
  </si>
  <si>
    <t>1 место</t>
  </si>
  <si>
    <t>2 место</t>
  </si>
  <si>
    <t>1 место, 2 место</t>
  </si>
  <si>
    <t>09.06-12.06</t>
  </si>
  <si>
    <t xml:space="preserve">г. Новосибирск, ул. Николаева, 12, ГАУ ДО НСО «Областной центр развития творчества детей и юношества». </t>
  </si>
  <si>
    <t>два 3 места</t>
  </si>
  <si>
    <t>Открытый турнирпо шахматам «Шахматные надежды», посвященный 125-летию г. Новосибирска</t>
  </si>
  <si>
    <t>два 1 места,четыре 2 места,два 3 места</t>
  </si>
  <si>
    <t>Открытое первенство г. Новосибирска по авиамодельному спорту среди обучающихся в классе комнатных резиномоторных моделей самолетов на призы Дома ученых СО РАН</t>
  </si>
  <si>
    <t>17.02-18.02</t>
  </si>
  <si>
    <t>г. Новосибирск, Морской проспект, 23, спортзал ДУ СОРАН</t>
  </si>
  <si>
    <t>пять 1 мест,три 2 места,3 место</t>
  </si>
  <si>
    <t xml:space="preserve">Открытый турнир г. Новосибирска по мас-рестлингу, армлифтингу, пауэрлифтингу, жиму лёжа, становой тяге, народному жиму и пауэрспорту, русскому и народному жиму НАП среди любителей и профессионалов на Кубок имени святого князя Александра Невского      </t>
  </si>
  <si>
    <t>10.03-11.03</t>
  </si>
  <si>
    <t>г. Новосибирск, ул. Учительская 61 (СК «Север»)</t>
  </si>
  <si>
    <t>1место-4, 2 место - 3</t>
  </si>
  <si>
    <t>2 этап Кубка НСО по зимнему картингу</t>
  </si>
  <si>
    <t>2 командное место,1 место,2 место</t>
  </si>
  <si>
    <t xml:space="preserve">05.01 
</t>
  </si>
  <si>
    <t xml:space="preserve">НСО, Ордынский район, село Вагайцево </t>
  </si>
  <si>
    <t xml:space="preserve">Первенство НСО среди юношей 12-13 лет по смешанному боевому единоборству (ММА);Областные соревнования «Новичок» по смешанному боевому единоборству (ММА) </t>
  </si>
  <si>
    <t>19.01-21.01</t>
  </si>
  <si>
    <t>г. Новосибирск, ул.  Дачная 35Б  (многофункциональный спортивный комплекс ГАУ НСО «ЦСП НСО»)</t>
  </si>
  <si>
    <t>1 место,3 место</t>
  </si>
  <si>
    <t xml:space="preserve">   Первенство НСО среди юношей  2003-2004 г.р. по смешанному боевому единоборству (ММА)    </t>
  </si>
  <si>
    <t>Новосибирск, ул. Дачная, 35Б  (многофункциональный спортивный комплекс ГАУ НСО «ЦСП НСО»)</t>
  </si>
  <si>
    <t>1 место,2 место</t>
  </si>
  <si>
    <t xml:space="preserve">Первенство НСО среди юношей  2001-2002 г.р. по смешанному боевому единоборству (ММА)    </t>
  </si>
  <si>
    <t>09.02-10.02</t>
  </si>
  <si>
    <t xml:space="preserve">1 место-2 </t>
  </si>
  <si>
    <t>Открытые областные соревнования по судомоделизму среди обучающихся в классах простейших моделей</t>
  </si>
  <si>
    <t>03.02-04.02</t>
  </si>
  <si>
    <t>1 командное место,1 место-2,2 место,3 место</t>
  </si>
  <si>
    <t>г. Новосибирск, ул. Крылова, 28,ГАУ ДО НСО «ОЦРТДиЮ»</t>
  </si>
  <si>
    <t>3 этап Кубка НСО по зимнему картингу</t>
  </si>
  <si>
    <t>НСО, Ордынский район, село Вагайцево</t>
  </si>
  <si>
    <t>2 место,3 место</t>
  </si>
  <si>
    <t xml:space="preserve">Чемпионат НСО по  гребле-индор среди инвалидов и лиц с ограниченными возможностями здоровья     </t>
  </si>
  <si>
    <t>г. Новосибирск, ул. Бетонная, 16/ 3 (ГАУ НСО «Центр адаптивной физической культуры и спорта Новосибирской области»)</t>
  </si>
  <si>
    <t xml:space="preserve">2 место </t>
  </si>
  <si>
    <t>Открытые областные соревнования по судомоделизму среди обучающихся</t>
  </si>
  <si>
    <t>г. Новосибирск, ул. Крылова, 28,  ГАУ ДО НСО «ОЦРТДиЮ»</t>
  </si>
  <si>
    <t>три 1 места,два 2 места,два 3 места</t>
  </si>
  <si>
    <t>27.03-28.03</t>
  </si>
  <si>
    <t>НГПУ Института культуры и молодежной политики (направление организация работы с молодежью; профиль: молодежная политика), 4 курс</t>
  </si>
  <si>
    <t>17.04- 02.06</t>
  </si>
  <si>
    <t>Открытое Первенство Новосибирской областипо авиационным комнатным моделям среди обучающихся «Кубок Сибири»</t>
  </si>
  <si>
    <t>30.03-31.03</t>
  </si>
  <si>
    <t>НСО, г. Бердск, ул. Зеленая Роща, 9/4,  СОК «Рассвет»</t>
  </si>
  <si>
    <t>Чемпионат и первенство НСО по настольному теннису среди инвалидов и лиц с ограниченными возможностями здоровья</t>
  </si>
  <si>
    <t>г. Новосибирск, ул. Бориса Богаткова, 266/3 (ДЮСШ № 2)</t>
  </si>
  <si>
    <t>Чемпионат города Бердска по спортивному туризму «Сибирские связки – 2018»</t>
  </si>
  <si>
    <t>14.04-15.04</t>
  </si>
  <si>
    <t>НСО, г. Бердск ул. Морская 14 а/1 Территория МАОУ ДО ДОООЦТ «Юность»</t>
  </si>
  <si>
    <t>Чемпионат и первенство НСО по легкой атлетике среди инвалидов и лиц с ограниченными возможностями здоровья</t>
  </si>
  <si>
    <t>г. Новосибирск, ул.  Первомайская 154 (Специализированная детско-юношеская школа олимпийского резерва «Фламинго» по легкой атлетике)</t>
  </si>
  <si>
    <t>три 1 места</t>
  </si>
  <si>
    <t>Открытый областной турнир по смешанному боевому единоборству (ММА) в рамках фестиваля боевых искусств</t>
  </si>
  <si>
    <t>24.05-26.05</t>
  </si>
  <si>
    <t>г. Новосибирск, ул. Дачная, 35 Б</t>
  </si>
  <si>
    <t>1 место, 2 место-2, 3 место-2</t>
  </si>
  <si>
    <t>Открытый Чемпионат Новосибирской области по спортивному туризму - 2018</t>
  </si>
  <si>
    <t>28.05-31.05</t>
  </si>
  <si>
    <t>(заочное проведение)</t>
  </si>
  <si>
    <t>Чемпионат Новосибирской области по спортивному туризму «Сибирские просторы – 2018»</t>
  </si>
  <si>
    <t>01.06.-03.06</t>
  </si>
  <si>
    <t>НСО, поселок Мичуринский</t>
  </si>
  <si>
    <t>1 место, три 2 места,3 место</t>
  </si>
  <si>
    <t xml:space="preserve">Чемпионат и первенство НСО по дартсу для лиц с ограниченными возможностями здоровья </t>
  </si>
  <si>
    <t>г. Новосибирск, ул.  Бетонная 16/3 «Центр адаптивной физкультуры и спорта НСО»</t>
  </si>
  <si>
    <t xml:space="preserve"> 2 место;3 место</t>
  </si>
  <si>
    <t>1 этап Чемпионата и Первенства НСО по картингу</t>
  </si>
  <si>
    <t>16.06-17.06</t>
  </si>
  <si>
    <t>г. Новосибирск, ул. Юннатов, 72, ГБУ ДО НСО  «Автомотоцентр»</t>
  </si>
  <si>
    <t>1I этап Чемпионата и Первенства НСО по картингу</t>
  </si>
  <si>
    <t>18.08-19.08</t>
  </si>
  <si>
    <t>Соревнования по судомодельному спорту памяти С.Г. Сваровского</t>
  </si>
  <si>
    <t xml:space="preserve">г. Новосибирск, ул. Тульская, 205, комплекс отдыха «Озеро грез»  </t>
  </si>
  <si>
    <t xml:space="preserve">1 место, </t>
  </si>
  <si>
    <t>1 место,2 место, 3 место</t>
  </si>
  <si>
    <t>I1I этап Чемпионата и Первенства НСО по картингу</t>
  </si>
  <si>
    <t>22.09-23.09</t>
  </si>
  <si>
    <t>1 место,3 командное место</t>
  </si>
  <si>
    <t>Кубок Новосибирской области по спортивному туризму</t>
  </si>
  <si>
    <t>05.10-07.10</t>
  </si>
  <si>
    <t>г. Бердск, веревочный парк «/Юность»</t>
  </si>
  <si>
    <t>Кубок НСО по настольному теннису среди инвалидов и лиц с ограниченными возможностями здоровья</t>
  </si>
  <si>
    <t>г. Новосибирск, ул. Бориса Богаткова, 266/3, ДЮСШ № 2</t>
  </si>
  <si>
    <t xml:space="preserve">  1 место;3 место</t>
  </si>
  <si>
    <t>Открытый турнир Новосибирской области по мас-рестлингу, армлифтингу, пауэрлифтингу, жиму лежа, становой тяге, народному жиму и пауэрспорту, русскому и народному жиму НАП среди любителей и профессионалов</t>
  </si>
  <si>
    <t>20.10-21.10</t>
  </si>
  <si>
    <t>НСО г. Бердск, ул. Линейная, 3В (ЦСК Вега)</t>
  </si>
  <si>
    <t>три 1 место, три 2 место, три 3 места</t>
  </si>
  <si>
    <t>Международный конкурс талантов "Чудесная страна"</t>
  </si>
  <si>
    <t>интернет-пространство, орг. г. Москва</t>
  </si>
  <si>
    <t>4 – 2 места,9 – 3 мест,</t>
  </si>
  <si>
    <t>Чемпионат СФО по спортивному туризму на лыжных дистанциях «Памяти Рихтера-2018»</t>
  </si>
  <si>
    <t>08.02-11.02</t>
  </si>
  <si>
    <t>1 место-командное, 2 место-командное,            2 место-личное</t>
  </si>
  <si>
    <t>НСО, г. БердскРечкуновская зона отдыха, стр.20ОЗ «Гренада»</t>
  </si>
  <si>
    <t>Соревнования по зимнему картингу «Кубок главы Ордынского района», 04.03</t>
  </si>
  <si>
    <t>Чемпионат России по горнолыжному спорту</t>
  </si>
  <si>
    <t>г. Нижний Тагил</t>
  </si>
  <si>
    <t>Фестиваль «Родники России»</t>
  </si>
  <si>
    <t>20.04-22.04</t>
  </si>
  <si>
    <t>г. Новосибирск, ул. Зыряновская, 123 Дом культуры имени Попова</t>
  </si>
  <si>
    <t>диплом 1 степени, диплом 2 степени</t>
  </si>
  <si>
    <t>Открытые Всероссийские соревнования по судомоделизму  «КУБОК ЮНОШЕСТВА-2018» в классах моделей-копий NS</t>
  </si>
  <si>
    <t>Чемпионат России 2018 года по авиамодельному спорту в классе комнатных моделей самолетов F1D</t>
  </si>
  <si>
    <t>09.05-14.05</t>
  </si>
  <si>
    <t>11.05-14.05</t>
  </si>
  <si>
    <t>г. Йошкар-Ола, Воскресенский проспект, д.5, легкоатлетический манеж «Арена Марий Эл»</t>
  </si>
  <si>
    <t>3 командное место,2 место,3 место</t>
  </si>
  <si>
    <t>Международный фестиваль-конкурс «Жемчужный берег»</t>
  </si>
  <si>
    <t xml:space="preserve">Краснодарский край, Туапсинский район, п. Новомихайловский д.2 (Дом отдыха «Химик») </t>
  </si>
  <si>
    <t>2 диплома I степени,3 диплома II степени,3 диплома III степени</t>
  </si>
  <si>
    <t>Спортивные игры Сибирского Федерального округа среди лиц с поражением опорно-двигательного аппарата «Кузбасс-2018»</t>
  </si>
  <si>
    <t>25.06-29.06</t>
  </si>
  <si>
    <t xml:space="preserve"> Кемеровская область, с. Березовская база отдыха «Притомье»</t>
  </si>
  <si>
    <t xml:space="preserve">VII областная летняя Спартакиада инвалидов  </t>
  </si>
  <si>
    <t>13.07-15.07</t>
  </si>
  <si>
    <t>НСО г. Черепаново ул. Свободная, 62а</t>
  </si>
  <si>
    <t>1 место-3, 2 место, 3 место, 3 место командное</t>
  </si>
  <si>
    <t>20.04.2018 г. Проверка знаний требований  охраны труда по программе для руководителй и специалистов (40 час.)</t>
  </si>
  <si>
    <t>ФГБУ «Сибирское отделение Российской академии наук»</t>
  </si>
  <si>
    <t>24.04.2018 г. Проверка знаний требований пожарно-технического минимума в объёме должностных (производственных обязанностей</t>
  </si>
  <si>
    <t>Экскурсия в НГДОО «Потешные полки»</t>
  </si>
  <si>
    <t>НГДОО «Потешные полки», ул. Лыкова,4</t>
  </si>
  <si>
    <t>Экскурсия в музей "Давайте дружить с железной дорогой"</t>
  </si>
  <si>
    <t>Музей железнодорожной техники  ул. Разъездная, 54/1</t>
  </si>
  <si>
    <t>Акция «Чистая Ельцовочка», в рамках Всероссийского экологического субботника «Зеленая весна»</t>
  </si>
  <si>
    <t>21.04.</t>
  </si>
  <si>
    <t>ОО «Рассвет, ул. Лесосечная,4</t>
  </si>
  <si>
    <t>Социально-экологическая акции «Полезные крышечки» по благотворительному сбору пластиковых крышечек для помощи детям с особенностями развития</t>
  </si>
  <si>
    <t>ОО "Рассвет" ул Лесоечная,4 (место сбора крышечек)</t>
  </si>
  <si>
    <t>«Открытые городские молодежные научно-технические соревнования «Робоинтел 2018»</t>
  </si>
  <si>
    <t>ажп</t>
  </si>
  <si>
    <t>Методический семинар «Роль методических служб в активизации скрытого резерва специалистов, работающих с молодежью»</t>
  </si>
  <si>
    <t>Открытый юношеский турнир по шахматам «Новогодний марафон»</t>
  </si>
  <si>
    <t>Открытый районный юношеский турнир по шахматам «Шахматные надежды», посвященный                               125- лет. города Новосибирска</t>
  </si>
  <si>
    <t>Открытый районный юношеский турнир по шахматам«Весенний марафон», посвященный 60-летию Советского района</t>
  </si>
  <si>
    <t>Массовое гуляние «Зима, прощай!»</t>
  </si>
  <si>
    <t>Митинг, посвященный Дню Победы</t>
  </si>
  <si>
    <t>Праздник, посвященный Дню детства «Радость детства»</t>
  </si>
  <si>
    <t>гпв</t>
  </si>
  <si>
    <t>Митинг, посвященный Дню памяти и скорби</t>
  </si>
  <si>
    <t>Торжественная церемония вручения первого паспорта в рамках акции «Гражданин России»</t>
  </si>
  <si>
    <t>Велокарнавал Академгородка</t>
  </si>
  <si>
    <t>без огронечений</t>
  </si>
  <si>
    <t>Чемпионат и Первенство Советского района по спортивному туризму на пешеходных дистанциях</t>
  </si>
  <si>
    <t>Турфест 2018</t>
  </si>
  <si>
    <t>День молодежи</t>
  </si>
  <si>
    <t>День физкультурника</t>
  </si>
  <si>
    <t>зож</t>
  </si>
  <si>
    <t>120+</t>
  </si>
  <si>
    <t>«ДоброЯр»  добрая ярмарка, посвященная Дню Соседей</t>
  </si>
  <si>
    <t>Турслет школьников Советского района</t>
  </si>
  <si>
    <t>Организация площадки в театрализованном народном гулянии«Широкая масленица»</t>
  </si>
  <si>
    <t>23.03-24.03.2018</t>
  </si>
  <si>
    <t xml:space="preserve">Коворкинг центр «Точка Кипения»
Академпарк
Ул. Николаева 11/1
</t>
  </si>
  <si>
    <t xml:space="preserve">Создание условий для проявления интеллектуально-творческого потенциала подростков и молодежи.
-развитие связей и контактов между различными молодежными организациями, занимающимися интеллектуальным досугом;
- пропаганда интеллектуальных игр как действенной формы проведения содержательного досуга молодежи;
- привлечение внимания органов власти, средств массовой информации, общества к потребности молодежи в повышении своего интеллектуального уровня.
</t>
  </si>
  <si>
    <t xml:space="preserve">Проводилось второй раз. Место проведения – Коворкинг центр «Точка кипения», Академпарк, ул. Николаева, 11/1.
Количественный:
-150 человек приняло участие;
- 50 команд;
- 3 партнеров оказали помощь в организации (предоставление площадки для тренировок НГУ, СУН НГУ, ВКИ НГУ, Академпарк «Точка кипения», ГАУ ДО НСО «Областной центр развития творчества детей и юношества»);
- 3 депутата оказали финансовую помощь на формирование призового фонда;
- в официальных СМИ было упоминаний. Упоминаний в соц. сетях и на сайтах партнерах более 20.
Качественный:
- Коворкинг центр «Точка кипения», стала новой площадкой для организации соревнований. Благодаря этому, все конкурсные площадки были открыты визуально для гостей «РОБОИНТЕЛ»;
-Наша площадка стала третьей площадкой в городе оборудованной для соревнований по футболу роботов;
- Использованы регламенты соответствующие требованиям WRO (всемирная организация по робототехнике);
- 7 организаций награждены благодарностями председателя КДМ.
- Привлечение команд-участниц из районов области.
Количество номинаций  и команд растет, что говорит об актуальности мероприятия.
Экономический:
Привлеченные средства: около 20 000, 00 р (предоставление: кубков, воды, конфет, продуктов для кофе-брейк, транспорт).
</t>
  </si>
  <si>
    <t>ул. Б. Богаткова, 201 (МБУ «Территория молодежи» СП «Продвижение»)</t>
  </si>
  <si>
    <t xml:space="preserve">    Программа мероприятия предусматривала: открытую трибуну «Источники идей», «Конфети для профи» (игра - викторина «Хаос» по документации специалистов, игра «Эрудит – лото» о новых форматах мероприятий для молодёжи и игра « Да. Нет. Не знаю.» (о формах мотивации специалистов на успех.), заключительным этапом был фото-косплей «Волонтёр –это..». Количественный:
-приняло участие 32 человека
Качественный:
Семинар такого формата молодежным центром проводится впервые. 
целью мероприятия является: повышение методической компетентности и профессионального мастерства специалистов учреждений молодёжной политики, в рамках реализации муниципальной программы.
</t>
  </si>
  <si>
    <t>Повысить уровень компетентности и профессио-нального мастерства участников в вопросах поиска источников и путей достижения поставленных целей для развития учреждения.</t>
  </si>
  <si>
    <t xml:space="preserve">Организация этапов соревнований </t>
  </si>
  <si>
    <t>Чемпионат Новосибирской области по спортивному туризму на пешеходных дистанциях «Сибирские просторы»</t>
  </si>
  <si>
    <t>Новосибирская область, поселок Мичуринский</t>
  </si>
  <si>
    <t>Чемпионат и Первенство СФО по спортивному туризму на лыжных дистанциях «Памяти Рихтера – 2018»</t>
  </si>
  <si>
    <t xml:space="preserve">Организация этапов </t>
  </si>
  <si>
    <t>09.02.</t>
  </si>
  <si>
    <t>г. Бердск, Речкуновская зона отдыха, стр 20 Оздоровительный лагерь «Гренада»</t>
  </si>
  <si>
    <t>Омск, ул. Вавилова 45/1  (БУ ОО «Омский велоцентр»)</t>
  </si>
  <si>
    <t>Новосибирск,  ул. Пирогова, 12/1 (спортивный комплекс НГУ)</t>
  </si>
  <si>
    <t>02.04 – 18.03.2018 Тема:  «Использование мультимедийных технологий в  образовательной деятельности в условиях реализации ФГОС»</t>
  </si>
  <si>
    <t>МКУ ДПО «Городской центр информатизации «Эгида»</t>
  </si>
  <si>
    <t>Тепло моего сердца</t>
  </si>
  <si>
    <t>Академ - Интел</t>
  </si>
  <si>
    <t xml:space="preserve">Точка зрения </t>
  </si>
  <si>
    <t> Бегущий Академ</t>
  </si>
  <si>
    <t xml:space="preserve">14-30 лет  </t>
  </si>
  <si>
    <t xml:space="preserve"> долгосроч
ный, 2016 – 2018 г.г.</t>
  </si>
  <si>
    <t xml:space="preserve">долгосроч
ный,  2016 – 2018 г.г.  
</t>
  </si>
  <si>
    <t xml:space="preserve">14-30 лет </t>
  </si>
  <si>
    <t xml:space="preserve">среднесроч
ный, 2018 г.  
</t>
  </si>
  <si>
    <t xml:space="preserve">14-30 лет   </t>
  </si>
  <si>
    <t xml:space="preserve">долгосроч
ный, 2017 – 2018 г.г. 
</t>
  </si>
  <si>
    <t>ЭКОпространство</t>
  </si>
  <si>
    <t>Дорогами Победы</t>
  </si>
  <si>
    <t>14-30 лет</t>
  </si>
  <si>
    <t>Клуб интересных встреч «Портрет на фоне эпохи»</t>
  </si>
  <si>
    <t>долгосрочный, 2016-2018</t>
  </si>
  <si>
    <t>ВКЛючайся!</t>
  </si>
  <si>
    <t>среднесрочный,2018</t>
  </si>
  <si>
    <t>14-20</t>
  </si>
  <si>
    <t>В ритме жизни</t>
  </si>
  <si>
    <t>  </t>
  </si>
  <si>
    <t>среднесрочный,2018 г.</t>
  </si>
  <si>
    <t>14-35 лет</t>
  </si>
  <si>
    <t xml:space="preserve"> 14-30 лет</t>
  </si>
  <si>
    <t>среднесроч
ный,2018 г.</t>
  </si>
  <si>
    <t xml:space="preserve">Наш городок      
</t>
  </si>
  <si>
    <t>Красноярский край, город  Красноярск, ул. Биатлонная, д. 25 «г» (МСК «Сопка»).</t>
  </si>
  <si>
    <t>23-25.03</t>
  </si>
  <si>
    <t>Чемпионат  Сибирского федерального округа по смешанному боевому единоборству (ММА)</t>
  </si>
  <si>
    <t xml:space="preserve">Организация судейского корпуса </t>
  </si>
  <si>
    <t xml:space="preserve"> Сочи, Олимпийской парк, пр. Олимпийский, д.2А, Многофункциональная арена «Ледяной Куб»</t>
  </si>
  <si>
    <t xml:space="preserve">Чемпионат России по смешанному боевому единоборству (ММА), </t>
  </si>
  <si>
    <t>11-14.05.2018</t>
  </si>
  <si>
    <t>Челябинская область, г. Челябинск, улица 250 лет Челябинску, 38 (ОБУ «Ледовая Арена «Трактор»).</t>
  </si>
  <si>
    <t xml:space="preserve">Псковская область, г. Великие Луки, ул. Ботвина, 4, (МУП «СОК Стрелец») </t>
  </si>
  <si>
    <t>21-24.09.2018</t>
  </si>
  <si>
    <t xml:space="preserve">Первенство России по смешанному боевому единоборству (ММА) среди юношей 16-17 лет </t>
  </si>
  <si>
    <t>Краснодарский край, г. Новороссийск, пр. Дзержинского, д. 245 «г» СК «Патриот»</t>
  </si>
  <si>
    <t>28.09-01.10.2018</t>
  </si>
  <si>
    <t>Первенство России по смешанному боевому единоборству (ММА) среди юниоров 18-20 лет</t>
  </si>
  <si>
    <t>Кемеровская область, г. Ленинск-Кузнецкий, пл им. В.П. Мазикина,  6, МАУ «Физкультурно-оздоровительный комплекс».</t>
  </si>
  <si>
    <t>Ханты Мансийский автономный округ –Югра,  г. Ханты-Мансийск, ул. Студенческая 21, «Центр развития теннисного спорта».</t>
  </si>
  <si>
    <t xml:space="preserve">Новосибирск, ул. Дачная 35Б, МСК.       </t>
  </si>
  <si>
    <t xml:space="preserve">Новосибирск, 
Ул. Часовая,2         СК «Энергия»
</t>
  </si>
  <si>
    <t xml:space="preserve">НСО,  г. Бердск,      СК «Вега»               ул. Линейная, 3В. </t>
  </si>
  <si>
    <t xml:space="preserve">г. Новосибирск,      СК «Север»             ул. Учительская, д. 61 </t>
  </si>
  <si>
    <t>14-16.12.2018</t>
  </si>
  <si>
    <t xml:space="preserve">Первенство России по смешанному боевому единоборству (ММА) среди юношей 14-15 лет </t>
  </si>
  <si>
    <t>25.10-28.10</t>
  </si>
  <si>
    <t xml:space="preserve">Самарская область,  г. Тольятти, ул. Приморский бульвар, 49  </t>
  </si>
  <si>
    <t>Открытый турнир  по смешанному боевому единоборству (ММА), посвященного Дню сотрудников полиции</t>
  </si>
  <si>
    <t xml:space="preserve">09.11-11.11  </t>
  </si>
  <si>
    <t>г. Новосибирск, ул. Часовая, 2, корпус 1, МБУ ДО ДЮСШ «Энергия»</t>
  </si>
  <si>
    <t>1 место, 2 место, 2-3 место</t>
  </si>
  <si>
    <t>http://www.mir-mol.ru</t>
  </si>
  <si>
    <t>25/6 156</t>
  </si>
  <si>
    <t xml:space="preserve">http://www.timolod.ru/centers/youth_centers/opisanie/mir_molodeshi.php </t>
  </si>
  <si>
    <t> http://vk.com/mirmolodeginso</t>
  </si>
  <si>
    <t>52/51781</t>
  </si>
  <si>
    <t>http://vk.com/mirmolodeginso</t>
  </si>
  <si>
    <t> https://www.facebook.com/profile.php?id=100001484957804&amp;ref=bookmarks</t>
  </si>
  <si>
    <t>  https://www.instagram.com/mirmolodeginso/</t>
  </si>
  <si>
    <t>1236/3224</t>
  </si>
  <si>
    <t> http://www.youtube.com/channel/UCComKysh20P-ohll418a1VQ</t>
  </si>
  <si>
    <t xml:space="preserve"> Буклет «Мир молодежи» А4 </t>
  </si>
  <si>
    <t> Афиши, флайеры, листовки, наклейки</t>
  </si>
  <si>
    <r>
      <t>Мир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молодежи-28                                                                                                                        ОО "Рассвет"- 17                                                                                                                     ОО "Солнечный" - 23                                                                                                                   ОО "КЮТ" -14                                                                                                                              ОО "Эврика" - 16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Итого:</t>
    </r>
  </si>
  <si>
    <t>ОО "Эврика"ул. Демакова, 6а</t>
  </si>
  <si>
    <t>ОО «Эврика»Ул. Демакова 6/а</t>
  </si>
  <si>
    <t>22.05, 26.052018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</si>
</sst>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8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8" fillId="0" borderId="0" xfId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3" fillId="7" borderId="1" xfId="2" applyBorder="1"/>
    <xf numFmtId="0" fontId="10" fillId="0" borderId="1" xfId="0" applyFont="1" applyBorder="1"/>
    <xf numFmtId="49" fontId="10" fillId="3" borderId="1" xfId="0" applyNumberFormat="1" applyFont="1" applyFill="1" applyBorder="1" applyAlignment="1" applyProtection="1">
      <alignment horizontal="right" wrapText="1"/>
      <protection hidden="1"/>
    </xf>
    <xf numFmtId="0" fontId="24" fillId="7" borderId="1" xfId="2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7" fillId="9" borderId="1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horizontal="left" vertical="top" wrapText="1"/>
      <protection locked="0"/>
    </xf>
    <xf numFmtId="0" fontId="10" fillId="9" borderId="13" xfId="0" applyFont="1" applyFill="1" applyBorder="1" applyAlignment="1">
      <alignment horizontal="center" vertical="center" wrapText="1"/>
    </xf>
    <xf numFmtId="0" fontId="27" fillId="9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 vertical="top" wrapText="1"/>
      <protection locked="0"/>
    </xf>
    <xf numFmtId="0" fontId="2" fillId="10" borderId="1" xfId="0" applyFont="1" applyFill="1" applyBorder="1" applyAlignment="1" applyProtection="1">
      <alignment horizontal="left" vertical="top" wrapText="1"/>
      <protection locked="0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9" borderId="1" xfId="0" applyNumberFormat="1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9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9" borderId="2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10" borderId="5" xfId="0" applyFont="1" applyFill="1" applyBorder="1" applyAlignment="1" applyProtection="1">
      <alignment horizontal="left" vertical="top" wrapText="1"/>
      <protection locked="0"/>
    </xf>
    <xf numFmtId="0" fontId="3" fillId="9" borderId="5" xfId="0" applyFont="1" applyFill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center" vertical="top" wrapText="1"/>
    </xf>
    <xf numFmtId="0" fontId="0" fillId="9" borderId="0" xfId="0" applyFill="1"/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10" fillId="9" borderId="1" xfId="0" applyFont="1" applyFill="1" applyBorder="1" applyAlignment="1" applyProtection="1">
      <alignment horizontal="left" vertical="top" wrapText="1"/>
      <protection locked="0"/>
    </xf>
    <xf numFmtId="14" fontId="10" fillId="9" borderId="1" xfId="0" applyNumberFormat="1" applyFont="1" applyFill="1" applyBorder="1" applyAlignment="1" applyProtection="1">
      <alignment horizontal="center" vertical="top" wrapText="1"/>
      <protection locked="0"/>
    </xf>
    <xf numFmtId="0" fontId="10" fillId="9" borderId="1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top" wrapText="1"/>
    </xf>
    <xf numFmtId="14" fontId="2" fillId="0" borderId="3" xfId="0" applyNumberFormat="1" applyFont="1" applyBorder="1" applyAlignment="1" applyProtection="1">
      <alignment horizontal="left" vertical="top" wrapText="1"/>
      <protection locked="0"/>
    </xf>
    <xf numFmtId="0" fontId="10" fillId="9" borderId="2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5" fillId="11" borderId="1" xfId="3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left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3" fillId="9" borderId="14" xfId="0" applyFont="1" applyFill="1" applyBorder="1" applyAlignment="1" applyProtection="1">
      <alignment horizontal="left" vertical="top" wrapText="1"/>
      <protection locked="0"/>
    </xf>
    <xf numFmtId="0" fontId="2" fillId="9" borderId="14" xfId="0" applyFont="1" applyFill="1" applyBorder="1" applyAlignment="1" applyProtection="1">
      <alignment horizontal="center" vertical="top" wrapText="1"/>
      <protection locked="0"/>
    </xf>
    <xf numFmtId="0" fontId="2" fillId="9" borderId="14" xfId="0" applyFont="1" applyFill="1" applyBorder="1" applyAlignment="1" applyProtection="1">
      <alignment horizontal="left" vertical="top" wrapText="1"/>
      <protection locked="0"/>
    </xf>
    <xf numFmtId="0" fontId="27" fillId="9" borderId="14" xfId="0" applyFont="1" applyFill="1" applyBorder="1" applyAlignment="1" applyProtection="1">
      <alignment horizontal="center" vertical="top" wrapText="1"/>
      <protection locked="0"/>
    </xf>
    <xf numFmtId="0" fontId="28" fillId="0" borderId="1" xfId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5">
    <cellStyle name="Акцент1" xfId="2" builtinId="29"/>
    <cellStyle name="Гиперссылка" xfId="1" builtinId="8"/>
    <cellStyle name="Гиперссылка 2" xfId="3"/>
    <cellStyle name="Гиперссылка 3" xfId="4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mir-mol.ru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topLeftCell="A10" zoomScaleNormal="100" zoomScaleSheetLayoutView="100" workbookViewId="0">
      <selection activeCell="L16" sqref="L16"/>
    </sheetView>
  </sheetViews>
  <sheetFormatPr defaultColWidth="9.140625" defaultRowHeight="15" x14ac:dyDescent="0.25"/>
  <cols>
    <col min="1" max="1" width="16" style="41" customWidth="1"/>
    <col min="2" max="2" width="9.140625" style="41"/>
    <col min="3" max="3" width="2.140625" style="41" customWidth="1"/>
    <col min="4" max="7" width="9.140625" style="41"/>
    <col min="8" max="8" width="8.5703125" style="41" customWidth="1"/>
    <col min="9" max="9" width="9.140625" style="41"/>
    <col min="10" max="10" width="9.140625" style="41" customWidth="1"/>
    <col min="11" max="11" width="5.42578125" style="41" customWidth="1"/>
    <col min="12" max="12" width="15.7109375" style="41" customWidth="1"/>
    <col min="13" max="13" width="9.140625" style="41"/>
    <col min="14" max="14" width="15.7109375" style="41" customWidth="1"/>
    <col min="15" max="16384" width="9.140625" style="41"/>
  </cols>
  <sheetData>
    <row r="1" spans="1:14" ht="20.25" x14ac:dyDescent="0.25">
      <c r="A1" s="282" t="s">
        <v>211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ht="38.25" customHeight="1" x14ac:dyDescent="0.25"/>
    <row r="3" spans="1:14" ht="19.5" customHeight="1" x14ac:dyDescent="0.25">
      <c r="A3" s="290" t="s">
        <v>224</v>
      </c>
      <c r="B3" s="290"/>
      <c r="C3" s="290"/>
      <c r="D3" s="290"/>
      <c r="E3" s="290"/>
      <c r="L3" s="283"/>
      <c r="M3" s="283"/>
      <c r="N3" s="283"/>
    </row>
    <row r="4" spans="1:14" ht="15.75" x14ac:dyDescent="0.25">
      <c r="A4" s="146" t="s">
        <v>286</v>
      </c>
      <c r="B4" s="289"/>
      <c r="C4" s="289"/>
      <c r="D4" s="289"/>
      <c r="E4" s="289"/>
    </row>
    <row r="5" spans="1:14" ht="21.75" customHeight="1" x14ac:dyDescent="0.25">
      <c r="A5" s="289"/>
      <c r="B5" s="289"/>
      <c r="C5" s="289"/>
      <c r="D5" s="289"/>
      <c r="E5" s="289"/>
    </row>
    <row r="6" spans="1:14" ht="30.75" customHeight="1" x14ac:dyDescent="0.25">
      <c r="A6" s="291" t="s">
        <v>287</v>
      </c>
      <c r="B6" s="292"/>
      <c r="D6" s="293"/>
      <c r="E6" s="293"/>
    </row>
    <row r="7" spans="1:14" ht="12.75" customHeight="1" x14ac:dyDescent="0.25">
      <c r="A7" s="294" t="s">
        <v>225</v>
      </c>
      <c r="B7" s="294"/>
      <c r="D7" s="280" t="s">
        <v>226</v>
      </c>
      <c r="E7" s="280"/>
    </row>
    <row r="8" spans="1:14" ht="12.75" customHeight="1" x14ac:dyDescent="0.25">
      <c r="A8" s="147"/>
      <c r="B8" s="281" t="s">
        <v>227</v>
      </c>
      <c r="C8" s="281"/>
      <c r="D8" s="281"/>
      <c r="E8" s="148"/>
    </row>
    <row r="9" spans="1:14" ht="101.25" customHeight="1" x14ac:dyDescent="0.25"/>
    <row r="10" spans="1:14" ht="18.75" x14ac:dyDescent="0.3">
      <c r="A10" s="285" t="s">
        <v>102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</row>
    <row r="11" spans="1:14" ht="18.75" customHeight="1" x14ac:dyDescent="0.3">
      <c r="A11" s="286" t="s">
        <v>285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</row>
    <row r="12" spans="1:14" x14ac:dyDescent="0.25">
      <c r="A12" s="287" t="s">
        <v>103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</row>
    <row r="13" spans="1:14" ht="18.75" x14ac:dyDescent="0.3">
      <c r="E13" s="42" t="s">
        <v>104</v>
      </c>
      <c r="F13" s="284">
        <v>2018</v>
      </c>
      <c r="G13" s="284"/>
      <c r="H13" s="288" t="s">
        <v>105</v>
      </c>
      <c r="I13" s="288"/>
      <c r="J13" s="288"/>
    </row>
    <row r="23" spans="1:14" ht="18.75" x14ac:dyDescent="0.25">
      <c r="A23" s="279" t="s">
        <v>212</v>
      </c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10" workbookViewId="0">
      <selection activeCell="I9" sqref="I9"/>
    </sheetView>
  </sheetViews>
  <sheetFormatPr defaultRowHeight="15" x14ac:dyDescent="0.25"/>
  <cols>
    <col min="1" max="1" width="7.140625" customWidth="1"/>
    <col min="2" max="2" width="27.28515625" customWidth="1"/>
    <col min="5" max="5" width="18.42578125" customWidth="1"/>
    <col min="6" max="6" width="18.28515625" customWidth="1"/>
    <col min="8" max="8" width="10.5703125" customWidth="1"/>
    <col min="9" max="9" width="27.42578125" customWidth="1"/>
    <col min="10" max="10" width="27.28515625" customWidth="1"/>
  </cols>
  <sheetData>
    <row r="1" spans="1:10" ht="18.75" x14ac:dyDescent="0.3">
      <c r="A1" s="2" t="s">
        <v>268</v>
      </c>
    </row>
    <row r="2" spans="1:10" ht="36.75" customHeight="1" x14ac:dyDescent="0.25">
      <c r="A2" s="338" t="s">
        <v>62</v>
      </c>
      <c r="B2" s="324" t="s">
        <v>237</v>
      </c>
      <c r="C2" s="324" t="s">
        <v>233</v>
      </c>
      <c r="D2" s="324"/>
      <c r="E2" s="318" t="s">
        <v>234</v>
      </c>
      <c r="F2" s="324" t="s">
        <v>95</v>
      </c>
      <c r="G2" s="334" t="s">
        <v>235</v>
      </c>
      <c r="H2" s="336"/>
      <c r="I2" s="324" t="s">
        <v>236</v>
      </c>
      <c r="J2" s="324" t="s">
        <v>156</v>
      </c>
    </row>
    <row r="3" spans="1:10" ht="36.75" customHeight="1" x14ac:dyDescent="0.25">
      <c r="A3" s="338"/>
      <c r="B3" s="324"/>
      <c r="C3" s="152" t="s">
        <v>59</v>
      </c>
      <c r="D3" s="152" t="s">
        <v>90</v>
      </c>
      <c r="E3" s="320"/>
      <c r="F3" s="324"/>
      <c r="G3" s="152" t="s">
        <v>59</v>
      </c>
      <c r="H3" s="152" t="s">
        <v>90</v>
      </c>
      <c r="I3" s="324"/>
      <c r="J3" s="324"/>
    </row>
    <row r="4" spans="1:10" ht="75" x14ac:dyDescent="0.25">
      <c r="A4" s="70"/>
      <c r="B4" s="132" t="s">
        <v>239</v>
      </c>
      <c r="C4" s="132">
        <f>SUM(C5:C5)</f>
        <v>0</v>
      </c>
      <c r="D4" s="132">
        <f>SUM(D5:D5)</f>
        <v>0</v>
      </c>
      <c r="E4" s="132"/>
      <c r="F4" s="132"/>
      <c r="G4" s="132">
        <f>SUM(G5:G5)</f>
        <v>0</v>
      </c>
      <c r="H4" s="132">
        <f>SUM(H5:H5)</f>
        <v>0</v>
      </c>
      <c r="I4" s="132"/>
      <c r="J4" s="132"/>
    </row>
    <row r="5" spans="1:10" ht="15.75" x14ac:dyDescent="0.25">
      <c r="A5" s="165">
        <v>13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56.25" x14ac:dyDescent="0.25">
      <c r="A6" s="166">
        <v>14</v>
      </c>
      <c r="B6" s="132" t="s">
        <v>240</v>
      </c>
      <c r="C6" s="132">
        <f>SUM(C7:C18)</f>
        <v>2</v>
      </c>
      <c r="D6" s="132">
        <f>SUM(D7:D18)</f>
        <v>2</v>
      </c>
      <c r="E6" s="132"/>
      <c r="F6" s="132"/>
      <c r="G6" s="132">
        <f>SUM(G7:G18)</f>
        <v>170</v>
      </c>
      <c r="H6" s="132">
        <f>SUM(H7:H18)</f>
        <v>182</v>
      </c>
      <c r="I6" s="132"/>
      <c r="J6" s="132"/>
    </row>
    <row r="7" spans="1:10" s="247" customFormat="1" ht="409.5" x14ac:dyDescent="0.25">
      <c r="A7" s="261">
        <v>15</v>
      </c>
      <c r="B7" s="259" t="s">
        <v>558</v>
      </c>
      <c r="C7" s="246">
        <v>1</v>
      </c>
      <c r="D7" s="246">
        <v>1</v>
      </c>
      <c r="E7" s="246" t="s">
        <v>581</v>
      </c>
      <c r="F7" s="246" t="s">
        <v>582</v>
      </c>
      <c r="G7" s="246">
        <v>140</v>
      </c>
      <c r="H7" s="246">
        <v>150</v>
      </c>
      <c r="I7" s="246" t="s">
        <v>583</v>
      </c>
      <c r="J7" s="246" t="s">
        <v>584</v>
      </c>
    </row>
    <row r="8" spans="1:10" s="247" customFormat="1" ht="409.5" x14ac:dyDescent="0.25">
      <c r="A8" s="261">
        <v>16</v>
      </c>
      <c r="B8" s="259" t="s">
        <v>560</v>
      </c>
      <c r="C8" s="246">
        <v>1</v>
      </c>
      <c r="D8" s="246">
        <v>1</v>
      </c>
      <c r="E8" s="266">
        <v>43216</v>
      </c>
      <c r="F8" s="246" t="s">
        <v>585</v>
      </c>
      <c r="G8" s="246">
        <v>30</v>
      </c>
      <c r="H8" s="246">
        <v>32</v>
      </c>
      <c r="I8" s="246" t="s">
        <v>587</v>
      </c>
      <c r="J8" s="246" t="s">
        <v>586</v>
      </c>
    </row>
    <row r="9" spans="1:10" ht="15.75" x14ac:dyDescent="0.25">
      <c r="A9" s="165">
        <v>17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5.75" x14ac:dyDescent="0.25">
      <c r="A10" s="165">
        <v>18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15.75" x14ac:dyDescent="0.25">
      <c r="A11" s="165">
        <v>19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5.75" x14ac:dyDescent="0.25">
      <c r="A12" s="165">
        <v>20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5.75" x14ac:dyDescent="0.25">
      <c r="A13" s="165">
        <v>21</v>
      </c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15.75" x14ac:dyDescent="0.25">
      <c r="A14" s="165">
        <v>22</v>
      </c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5.75" x14ac:dyDescent="0.25">
      <c r="A15" s="165">
        <v>23</v>
      </c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15.75" x14ac:dyDescent="0.25">
      <c r="A16" s="165">
        <v>24</v>
      </c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15.75" x14ac:dyDescent="0.25">
      <c r="A17" s="165">
        <v>25</v>
      </c>
      <c r="B17" s="64"/>
      <c r="C17" s="64"/>
      <c r="D17" s="64"/>
      <c r="E17" s="64"/>
      <c r="F17" s="64"/>
      <c r="G17" s="64"/>
      <c r="H17" s="64"/>
      <c r="I17" s="64"/>
      <c r="J17" s="64"/>
    </row>
    <row r="18" spans="1:10" ht="15.75" x14ac:dyDescent="0.25">
      <c r="A18" s="165">
        <v>26</v>
      </c>
      <c r="B18" s="64"/>
      <c r="C18" s="64"/>
      <c r="D18" s="64"/>
      <c r="E18" s="64"/>
      <c r="F18" s="64"/>
      <c r="G18" s="64"/>
      <c r="H18" s="64"/>
      <c r="I18" s="64"/>
      <c r="J18" s="64"/>
    </row>
    <row r="19" spans="1:10" ht="56.25" x14ac:dyDescent="0.25">
      <c r="A19" s="166">
        <v>27</v>
      </c>
      <c r="B19" s="132" t="s">
        <v>241</v>
      </c>
      <c r="C19" s="132">
        <f>SUM(C20:C28)</f>
        <v>0</v>
      </c>
      <c r="D19" s="132">
        <f>SUM(D20:D28)</f>
        <v>0</v>
      </c>
      <c r="E19" s="132"/>
      <c r="F19" s="132"/>
      <c r="G19" s="132">
        <f>SUM(G20:G28)</f>
        <v>0</v>
      </c>
      <c r="H19" s="132">
        <f>SUM(H20:H28)</f>
        <v>0</v>
      </c>
      <c r="I19" s="132"/>
      <c r="J19" s="132"/>
    </row>
    <row r="20" spans="1:10" ht="15.75" x14ac:dyDescent="0.25">
      <c r="A20" s="165">
        <v>28</v>
      </c>
      <c r="B20" s="64"/>
      <c r="C20" s="64"/>
      <c r="D20" s="64"/>
      <c r="E20" s="64"/>
      <c r="F20" s="64"/>
      <c r="G20" s="64"/>
      <c r="H20" s="64"/>
      <c r="I20" s="64"/>
      <c r="J20" s="64"/>
    </row>
    <row r="21" spans="1:10" ht="15.75" x14ac:dyDescent="0.25">
      <c r="A21" s="165">
        <v>29</v>
      </c>
      <c r="B21" s="64"/>
      <c r="C21" s="64"/>
      <c r="D21" s="64"/>
      <c r="E21" s="64"/>
      <c r="F21" s="64"/>
      <c r="G21" s="64"/>
      <c r="H21" s="64"/>
      <c r="I21" s="64"/>
      <c r="J21" s="64"/>
    </row>
    <row r="22" spans="1:10" ht="15.75" x14ac:dyDescent="0.25">
      <c r="A22" s="165">
        <v>30</v>
      </c>
      <c r="B22" s="64"/>
      <c r="C22" s="64"/>
      <c r="D22" s="64"/>
      <c r="E22" s="64"/>
      <c r="F22" s="64"/>
      <c r="G22" s="64"/>
      <c r="H22" s="64"/>
      <c r="I22" s="64"/>
      <c r="J22" s="64"/>
    </row>
    <row r="23" spans="1:10" ht="15.75" x14ac:dyDescent="0.25">
      <c r="A23" s="165">
        <v>31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5.75" x14ac:dyDescent="0.25">
      <c r="A24" s="165">
        <v>32</v>
      </c>
      <c r="B24" s="64"/>
      <c r="C24" s="64"/>
      <c r="D24" s="64"/>
      <c r="E24" s="64"/>
      <c r="F24" s="64"/>
      <c r="G24" s="64"/>
      <c r="H24" s="64"/>
      <c r="I24" s="64"/>
      <c r="J24" s="64"/>
    </row>
    <row r="25" spans="1:10" ht="15.75" x14ac:dyDescent="0.25">
      <c r="A25" s="165">
        <v>33</v>
      </c>
      <c r="B25" s="64"/>
      <c r="C25" s="64"/>
      <c r="D25" s="64"/>
      <c r="E25" s="64"/>
      <c r="F25" s="64"/>
      <c r="G25" s="64"/>
      <c r="H25" s="64"/>
      <c r="I25" s="64"/>
      <c r="J25" s="64"/>
    </row>
    <row r="26" spans="1:10" ht="15.75" x14ac:dyDescent="0.25">
      <c r="A26" s="165">
        <v>34</v>
      </c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5.75" x14ac:dyDescent="0.25">
      <c r="A27" s="165">
        <v>35</v>
      </c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5.75" x14ac:dyDescent="0.25">
      <c r="A28" s="165">
        <v>36</v>
      </c>
      <c r="B28" s="64"/>
      <c r="C28" s="64"/>
      <c r="D28" s="64"/>
      <c r="E28" s="64"/>
      <c r="F28" s="64"/>
      <c r="G28" s="64"/>
      <c r="H28" s="64"/>
      <c r="I28" s="64"/>
      <c r="J28" s="64"/>
    </row>
    <row r="29" spans="1:10" ht="37.5" x14ac:dyDescent="0.25">
      <c r="A29" s="166">
        <v>37</v>
      </c>
      <c r="B29" s="132" t="s">
        <v>242</v>
      </c>
      <c r="C29" s="132">
        <f>SUM(C30:C38)</f>
        <v>0</v>
      </c>
      <c r="D29" s="132">
        <f>SUM(D30:D38)</f>
        <v>0</v>
      </c>
      <c r="E29" s="132"/>
      <c r="F29" s="132"/>
      <c r="G29" s="132">
        <f>SUM(G30:G38)</f>
        <v>0</v>
      </c>
      <c r="H29" s="132">
        <f>SUM(H30:H38)</f>
        <v>0</v>
      </c>
      <c r="I29" s="132"/>
      <c r="J29" s="132"/>
    </row>
    <row r="30" spans="1:10" ht="15.75" x14ac:dyDescent="0.25">
      <c r="A30" s="165">
        <v>38</v>
      </c>
      <c r="B30" s="64"/>
      <c r="C30" s="64"/>
      <c r="D30" s="64"/>
      <c r="E30" s="64"/>
      <c r="F30" s="64"/>
      <c r="G30" s="64"/>
      <c r="H30" s="64"/>
      <c r="I30" s="64"/>
      <c r="J30" s="64"/>
    </row>
    <row r="31" spans="1:10" ht="15.75" x14ac:dyDescent="0.25">
      <c r="A31" s="165">
        <v>39</v>
      </c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15.75" x14ac:dyDescent="0.25">
      <c r="A32" s="165">
        <v>40</v>
      </c>
      <c r="B32" s="64"/>
      <c r="C32" s="64"/>
      <c r="D32" s="64"/>
      <c r="E32" s="64"/>
      <c r="F32" s="64"/>
      <c r="G32" s="64"/>
      <c r="H32" s="64"/>
      <c r="I32" s="64"/>
      <c r="J32" s="64"/>
    </row>
    <row r="33" spans="1:10" ht="15.75" x14ac:dyDescent="0.25">
      <c r="A33" s="165">
        <v>41</v>
      </c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5.75" x14ac:dyDescent="0.25">
      <c r="A34" s="165">
        <v>42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 ht="15.75" x14ac:dyDescent="0.25">
      <c r="A35" s="165">
        <v>43</v>
      </c>
      <c r="B35" s="64"/>
      <c r="C35" s="64"/>
      <c r="D35" s="64"/>
      <c r="E35" s="64"/>
      <c r="F35" s="64"/>
      <c r="G35" s="64"/>
      <c r="H35" s="64"/>
      <c r="I35" s="64"/>
      <c r="J35" s="64"/>
    </row>
    <row r="36" spans="1:10" ht="15.75" x14ac:dyDescent="0.25">
      <c r="A36" s="165">
        <v>44</v>
      </c>
      <c r="B36" s="64"/>
      <c r="C36" s="64"/>
      <c r="D36" s="64"/>
      <c r="E36" s="64"/>
      <c r="F36" s="64"/>
      <c r="G36" s="64"/>
      <c r="H36" s="64"/>
      <c r="I36" s="64"/>
      <c r="J36" s="64"/>
    </row>
    <row r="37" spans="1:10" ht="15.75" x14ac:dyDescent="0.25">
      <c r="A37" s="165">
        <v>45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15.75" x14ac:dyDescent="0.25">
      <c r="A38" s="165">
        <v>46</v>
      </c>
      <c r="B38" s="64"/>
      <c r="C38" s="64"/>
      <c r="D38" s="64"/>
      <c r="E38" s="64"/>
      <c r="F38" s="64"/>
      <c r="G38" s="64"/>
      <c r="H38" s="64"/>
      <c r="I38" s="64"/>
      <c r="J38" s="64"/>
    </row>
    <row r="39" spans="1:10" ht="18.75" x14ac:dyDescent="0.25">
      <c r="A39" s="166">
        <v>47</v>
      </c>
      <c r="B39" s="132" t="s">
        <v>243</v>
      </c>
      <c r="C39" s="132">
        <f>SUM(C40:C48)</f>
        <v>0</v>
      </c>
      <c r="D39" s="132">
        <f>SUM(D40:D48)</f>
        <v>0</v>
      </c>
      <c r="E39" s="132"/>
      <c r="F39" s="132"/>
      <c r="G39" s="132">
        <f>SUM(G40:G48)</f>
        <v>0</v>
      </c>
      <c r="H39" s="132">
        <f>SUM(H40:H48)</f>
        <v>0</v>
      </c>
      <c r="I39" s="132"/>
      <c r="J39" s="132"/>
    </row>
    <row r="40" spans="1:10" ht="15.75" x14ac:dyDescent="0.25">
      <c r="A40" s="165">
        <v>48</v>
      </c>
      <c r="B40" s="64"/>
      <c r="C40" s="64"/>
      <c r="D40" s="64"/>
      <c r="E40" s="64"/>
      <c r="F40" s="64"/>
      <c r="G40" s="64"/>
      <c r="H40" s="64"/>
      <c r="I40" s="64"/>
      <c r="J40" s="64"/>
    </row>
    <row r="41" spans="1:10" ht="15.75" x14ac:dyDescent="0.25">
      <c r="A41" s="165">
        <v>49</v>
      </c>
      <c r="B41" s="64"/>
      <c r="C41" s="64"/>
      <c r="D41" s="64"/>
      <c r="E41" s="64"/>
      <c r="F41" s="64"/>
      <c r="G41" s="64"/>
      <c r="H41" s="64"/>
      <c r="I41" s="64"/>
      <c r="J41" s="64"/>
    </row>
    <row r="42" spans="1:10" ht="15.75" x14ac:dyDescent="0.25">
      <c r="A42" s="165">
        <v>50</v>
      </c>
      <c r="B42" s="64"/>
      <c r="C42" s="64"/>
      <c r="D42" s="64"/>
      <c r="E42" s="64"/>
      <c r="F42" s="64"/>
      <c r="G42" s="64"/>
      <c r="H42" s="64"/>
      <c r="I42" s="64"/>
      <c r="J42" s="64"/>
    </row>
    <row r="43" spans="1:10" ht="15.75" x14ac:dyDescent="0.25">
      <c r="A43" s="165">
        <v>51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5.75" x14ac:dyDescent="0.25">
      <c r="A44" s="165">
        <v>52</v>
      </c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15.75" x14ac:dyDescent="0.25">
      <c r="A45" s="165">
        <v>53</v>
      </c>
      <c r="B45" s="64"/>
      <c r="C45" s="64"/>
      <c r="D45" s="64"/>
      <c r="E45" s="64"/>
      <c r="F45" s="64"/>
      <c r="G45" s="64"/>
      <c r="H45" s="64"/>
      <c r="I45" s="64"/>
      <c r="J45" s="64"/>
    </row>
    <row r="46" spans="1:10" ht="15.75" x14ac:dyDescent="0.25">
      <c r="A46" s="165">
        <v>54</v>
      </c>
      <c r="B46" s="64"/>
      <c r="C46" s="64"/>
      <c r="D46" s="64"/>
      <c r="E46" s="64"/>
      <c r="F46" s="64"/>
      <c r="G46" s="64"/>
      <c r="H46" s="64"/>
      <c r="I46" s="64"/>
      <c r="J46" s="64"/>
    </row>
    <row r="47" spans="1:10" ht="15.75" x14ac:dyDescent="0.25">
      <c r="A47" s="165">
        <v>55</v>
      </c>
      <c r="B47" s="64"/>
      <c r="C47" s="64"/>
      <c r="D47" s="64"/>
      <c r="E47" s="64"/>
      <c r="F47" s="64"/>
      <c r="G47" s="64"/>
      <c r="H47" s="64"/>
      <c r="I47" s="64"/>
      <c r="J47" s="64"/>
    </row>
    <row r="48" spans="1:10" ht="15.75" x14ac:dyDescent="0.25">
      <c r="A48" s="165">
        <v>56</v>
      </c>
      <c r="B48" s="64"/>
      <c r="C48" s="64"/>
      <c r="D48" s="64"/>
      <c r="E48" s="64"/>
      <c r="F48" s="64"/>
      <c r="G48" s="64"/>
      <c r="H48" s="64"/>
      <c r="I48" s="64"/>
      <c r="J48" s="64"/>
    </row>
    <row r="49" spans="1:10" ht="37.5" x14ac:dyDescent="0.25">
      <c r="A49" s="166">
        <v>57</v>
      </c>
      <c r="B49" s="132" t="s">
        <v>244</v>
      </c>
      <c r="C49" s="132">
        <f>SUM(C50:C58)</f>
        <v>0</v>
      </c>
      <c r="D49" s="132">
        <f>SUM(D50:D58)</f>
        <v>0</v>
      </c>
      <c r="E49" s="132"/>
      <c r="F49" s="132"/>
      <c r="G49" s="132">
        <f>SUM(G50:G58)</f>
        <v>0</v>
      </c>
      <c r="H49" s="132">
        <f>SUM(H50:H58)</f>
        <v>0</v>
      </c>
      <c r="I49" s="132"/>
      <c r="J49" s="132"/>
    </row>
    <row r="50" spans="1:10" ht="15.75" x14ac:dyDescent="0.25">
      <c r="A50" s="165">
        <v>58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5.75" x14ac:dyDescent="0.25">
      <c r="A51" s="165">
        <v>59</v>
      </c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5.75" x14ac:dyDescent="0.25">
      <c r="A52" s="165">
        <v>60</v>
      </c>
      <c r="B52" s="64"/>
      <c r="C52" s="64"/>
      <c r="D52" s="64"/>
      <c r="E52" s="64"/>
      <c r="F52" s="64"/>
      <c r="G52" s="64"/>
      <c r="H52" s="64"/>
      <c r="I52" s="64"/>
      <c r="J52" s="64"/>
    </row>
    <row r="53" spans="1:10" ht="15.75" x14ac:dyDescent="0.25">
      <c r="A53" s="165">
        <v>61</v>
      </c>
      <c r="B53" s="64"/>
      <c r="C53" s="64"/>
      <c r="D53" s="64"/>
      <c r="E53" s="64"/>
      <c r="F53" s="64"/>
      <c r="G53" s="64"/>
      <c r="H53" s="64"/>
      <c r="I53" s="64"/>
      <c r="J53" s="64"/>
    </row>
    <row r="54" spans="1:10" ht="15.75" x14ac:dyDescent="0.25">
      <c r="A54" s="165">
        <v>62</v>
      </c>
      <c r="B54" s="64"/>
      <c r="C54" s="64"/>
      <c r="D54" s="64"/>
      <c r="E54" s="64"/>
      <c r="F54" s="64"/>
      <c r="G54" s="64"/>
      <c r="H54" s="64"/>
      <c r="I54" s="64"/>
      <c r="J54" s="64"/>
    </row>
    <row r="55" spans="1:10" ht="15.75" x14ac:dyDescent="0.25">
      <c r="A55" s="165">
        <v>63</v>
      </c>
      <c r="B55" s="64"/>
      <c r="C55" s="64"/>
      <c r="D55" s="64"/>
      <c r="E55" s="64"/>
      <c r="F55" s="64"/>
      <c r="G55" s="64"/>
      <c r="H55" s="64"/>
      <c r="I55" s="64"/>
      <c r="J55" s="64"/>
    </row>
    <row r="56" spans="1:10" ht="15.75" x14ac:dyDescent="0.25">
      <c r="A56" s="165">
        <v>64</v>
      </c>
      <c r="B56" s="64"/>
      <c r="C56" s="64"/>
      <c r="D56" s="64"/>
      <c r="E56" s="64"/>
      <c r="F56" s="64"/>
      <c r="G56" s="64"/>
      <c r="H56" s="64"/>
      <c r="I56" s="64"/>
      <c r="J56" s="64"/>
    </row>
    <row r="57" spans="1:10" ht="15.75" x14ac:dyDescent="0.25">
      <c r="A57" s="165">
        <v>65</v>
      </c>
      <c r="B57" s="64"/>
      <c r="C57" s="64"/>
      <c r="D57" s="64"/>
      <c r="E57" s="64"/>
      <c r="F57" s="64"/>
      <c r="G57" s="64"/>
      <c r="H57" s="64"/>
      <c r="I57" s="64"/>
      <c r="J57" s="64"/>
    </row>
    <row r="58" spans="1:10" ht="15.75" x14ac:dyDescent="0.25">
      <c r="A58" s="165">
        <v>66</v>
      </c>
      <c r="B58" s="64"/>
      <c r="C58" s="64"/>
      <c r="D58" s="64"/>
      <c r="E58" s="64"/>
      <c r="F58" s="64"/>
      <c r="G58" s="64"/>
      <c r="H58" s="64"/>
      <c r="I58" s="64"/>
      <c r="J58" s="64"/>
    </row>
    <row r="59" spans="1:10" ht="37.5" x14ac:dyDescent="0.25">
      <c r="A59" s="166">
        <v>67</v>
      </c>
      <c r="B59" s="132" t="s">
        <v>245</v>
      </c>
      <c r="C59" s="132">
        <f>SUM(C60:C68)</f>
        <v>0</v>
      </c>
      <c r="D59" s="132">
        <f>SUM(D60:D68)</f>
        <v>0</v>
      </c>
      <c r="E59" s="132"/>
      <c r="F59" s="132"/>
      <c r="G59" s="132">
        <f>SUM(G60:G68)</f>
        <v>0</v>
      </c>
      <c r="H59" s="132">
        <f>SUM(H60:H68)</f>
        <v>0</v>
      </c>
      <c r="I59" s="132"/>
      <c r="J59" s="132"/>
    </row>
    <row r="60" spans="1:10" ht="15.75" x14ac:dyDescent="0.25">
      <c r="A60" s="165">
        <v>68</v>
      </c>
      <c r="B60" s="64"/>
      <c r="C60" s="64"/>
      <c r="D60" s="64"/>
      <c r="E60" s="64"/>
      <c r="F60" s="64"/>
      <c r="G60" s="64"/>
      <c r="H60" s="64"/>
      <c r="I60" s="64"/>
      <c r="J60" s="64"/>
    </row>
    <row r="61" spans="1:10" ht="15.75" x14ac:dyDescent="0.25">
      <c r="A61" s="165">
        <v>69</v>
      </c>
      <c r="B61" s="64"/>
      <c r="C61" s="64"/>
      <c r="D61" s="64"/>
      <c r="E61" s="64"/>
      <c r="F61" s="64"/>
      <c r="G61" s="64"/>
      <c r="H61" s="64"/>
      <c r="I61" s="64"/>
      <c r="J61" s="64"/>
    </row>
    <row r="62" spans="1:10" ht="15.75" x14ac:dyDescent="0.25">
      <c r="A62" s="165">
        <v>70</v>
      </c>
      <c r="B62" s="64"/>
      <c r="C62" s="64"/>
      <c r="D62" s="64"/>
      <c r="E62" s="64"/>
      <c r="F62" s="64"/>
      <c r="G62" s="64"/>
      <c r="H62" s="64"/>
      <c r="I62" s="64"/>
      <c r="J62" s="64"/>
    </row>
    <row r="63" spans="1:10" ht="15.75" x14ac:dyDescent="0.25">
      <c r="A63" s="165">
        <v>71</v>
      </c>
      <c r="B63" s="64"/>
      <c r="C63" s="64"/>
      <c r="D63" s="64"/>
      <c r="E63" s="64"/>
      <c r="F63" s="64"/>
      <c r="G63" s="64"/>
      <c r="H63" s="64"/>
      <c r="I63" s="64"/>
      <c r="J63" s="64"/>
    </row>
    <row r="64" spans="1:10" ht="15.75" x14ac:dyDescent="0.25">
      <c r="A64" s="165">
        <v>72</v>
      </c>
      <c r="B64" s="64"/>
      <c r="C64" s="64"/>
      <c r="D64" s="64"/>
      <c r="E64" s="64"/>
      <c r="F64" s="64"/>
      <c r="G64" s="64"/>
      <c r="H64" s="64"/>
      <c r="I64" s="64"/>
      <c r="J64" s="64"/>
    </row>
    <row r="65" spans="1:10" ht="15.75" x14ac:dyDescent="0.25">
      <c r="A65" s="165">
        <v>73</v>
      </c>
      <c r="B65" s="64"/>
      <c r="C65" s="64"/>
      <c r="D65" s="64"/>
      <c r="E65" s="64"/>
      <c r="F65" s="64"/>
      <c r="G65" s="64"/>
      <c r="H65" s="64"/>
      <c r="I65" s="64"/>
      <c r="J65" s="64"/>
    </row>
    <row r="66" spans="1:10" ht="15.75" x14ac:dyDescent="0.25">
      <c r="A66" s="165">
        <v>74</v>
      </c>
      <c r="B66" s="64"/>
      <c r="C66" s="64"/>
      <c r="D66" s="64"/>
      <c r="E66" s="64"/>
      <c r="F66" s="64"/>
      <c r="G66" s="64"/>
      <c r="H66" s="64"/>
      <c r="I66" s="64"/>
      <c r="J66" s="64"/>
    </row>
    <row r="67" spans="1:10" ht="15.75" x14ac:dyDescent="0.25">
      <c r="A67" s="165">
        <v>75</v>
      </c>
      <c r="B67" s="64"/>
      <c r="C67" s="64"/>
      <c r="D67" s="64"/>
      <c r="E67" s="64"/>
      <c r="F67" s="64"/>
      <c r="G67" s="64"/>
      <c r="H67" s="64"/>
      <c r="I67" s="64"/>
      <c r="J67" s="64"/>
    </row>
    <row r="68" spans="1:10" ht="15.75" x14ac:dyDescent="0.25">
      <c r="A68" s="165">
        <v>76</v>
      </c>
      <c r="B68" s="64"/>
      <c r="C68" s="64"/>
      <c r="D68" s="64"/>
      <c r="E68" s="64"/>
      <c r="F68" s="64"/>
      <c r="G68" s="64"/>
      <c r="H68" s="64"/>
      <c r="I68" s="64"/>
      <c r="J68" s="64"/>
    </row>
    <row r="69" spans="1:10" ht="112.5" x14ac:dyDescent="0.25">
      <c r="A69" s="166">
        <v>77</v>
      </c>
      <c r="B69" s="132" t="s">
        <v>246</v>
      </c>
      <c r="C69" s="132">
        <f>SUM(C70:C77)</f>
        <v>0</v>
      </c>
      <c r="D69" s="132">
        <f>SUM(D70:D78)</f>
        <v>0</v>
      </c>
      <c r="E69" s="132"/>
      <c r="F69" s="132"/>
      <c r="G69" s="132">
        <f>SUM(G70:G78)</f>
        <v>0</v>
      </c>
      <c r="H69" s="132">
        <f>SUM(H70:H78)</f>
        <v>0</v>
      </c>
      <c r="I69" s="132"/>
      <c r="J69" s="132"/>
    </row>
    <row r="70" spans="1:10" ht="15.75" x14ac:dyDescent="0.25">
      <c r="A70" s="165">
        <v>78</v>
      </c>
      <c r="B70" s="64"/>
      <c r="C70" s="64"/>
      <c r="D70" s="64"/>
      <c r="E70" s="64"/>
      <c r="F70" s="64"/>
      <c r="G70" s="64"/>
      <c r="H70" s="64"/>
      <c r="I70" s="64"/>
      <c r="J70" s="64"/>
    </row>
    <row r="71" spans="1:10" ht="15.75" x14ac:dyDescent="0.25">
      <c r="A71" s="165">
        <v>79</v>
      </c>
      <c r="B71" s="64"/>
      <c r="C71" s="64"/>
      <c r="D71" s="64"/>
      <c r="E71" s="64"/>
      <c r="F71" s="64"/>
      <c r="G71" s="64"/>
      <c r="H71" s="64"/>
      <c r="I71" s="64"/>
      <c r="J71" s="64"/>
    </row>
    <row r="72" spans="1:10" ht="15.75" x14ac:dyDescent="0.25">
      <c r="A72" s="165">
        <v>80</v>
      </c>
      <c r="B72" s="64"/>
      <c r="C72" s="64"/>
      <c r="D72" s="64"/>
      <c r="E72" s="64"/>
      <c r="F72" s="64"/>
      <c r="G72" s="64"/>
      <c r="H72" s="64"/>
      <c r="I72" s="64"/>
      <c r="J72" s="64"/>
    </row>
    <row r="73" spans="1:10" ht="15.75" x14ac:dyDescent="0.25">
      <c r="A73" s="165">
        <v>81</v>
      </c>
      <c r="B73" s="64"/>
      <c r="C73" s="64"/>
      <c r="D73" s="64"/>
      <c r="E73" s="64"/>
      <c r="F73" s="64"/>
      <c r="G73" s="64"/>
      <c r="H73" s="64"/>
      <c r="I73" s="64"/>
      <c r="J73" s="64"/>
    </row>
    <row r="74" spans="1:10" ht="15.75" x14ac:dyDescent="0.25">
      <c r="A74" s="165">
        <v>82</v>
      </c>
      <c r="B74" s="64"/>
      <c r="C74" s="64"/>
      <c r="D74" s="64"/>
      <c r="E74" s="64"/>
      <c r="F74" s="64"/>
      <c r="G74" s="64"/>
      <c r="H74" s="64"/>
      <c r="I74" s="64"/>
      <c r="J74" s="64"/>
    </row>
    <row r="75" spans="1:10" ht="15.75" x14ac:dyDescent="0.25">
      <c r="A75" s="165">
        <v>83</v>
      </c>
      <c r="B75" s="64"/>
      <c r="C75" s="64"/>
      <c r="D75" s="64"/>
      <c r="E75" s="64"/>
      <c r="F75" s="64"/>
      <c r="G75" s="64"/>
      <c r="H75" s="64"/>
      <c r="I75" s="64"/>
      <c r="J75" s="64"/>
    </row>
    <row r="76" spans="1:10" ht="15.75" x14ac:dyDescent="0.25">
      <c r="A76" s="165">
        <v>84</v>
      </c>
      <c r="B76" s="64"/>
      <c r="C76" s="64"/>
      <c r="D76" s="64"/>
      <c r="E76" s="64"/>
      <c r="F76" s="64"/>
      <c r="G76" s="64"/>
      <c r="H76" s="64"/>
      <c r="I76" s="64"/>
      <c r="J76" s="64"/>
    </row>
    <row r="77" spans="1:10" ht="15.75" x14ac:dyDescent="0.25">
      <c r="A77" s="165">
        <v>85</v>
      </c>
      <c r="B77" s="64"/>
      <c r="C77" s="64"/>
      <c r="D77" s="64"/>
      <c r="E77" s="64"/>
      <c r="F77" s="64"/>
      <c r="G77" s="64"/>
      <c r="H77" s="64"/>
      <c r="I77" s="64"/>
      <c r="J77" s="64"/>
    </row>
    <row r="78" spans="1:10" ht="15.75" x14ac:dyDescent="0.25">
      <c r="A78" s="165">
        <v>86</v>
      </c>
      <c r="B78" s="64"/>
      <c r="C78" s="64"/>
      <c r="D78" s="64"/>
      <c r="E78" s="64"/>
      <c r="F78" s="64"/>
      <c r="G78" s="64"/>
      <c r="H78" s="64"/>
      <c r="I78" s="64"/>
      <c r="J78" s="64"/>
    </row>
    <row r="79" spans="1:10" ht="33.75" customHeight="1" x14ac:dyDescent="0.25">
      <c r="A79" s="164">
        <v>87</v>
      </c>
      <c r="B79" s="167" t="s">
        <v>238</v>
      </c>
      <c r="C79" s="167">
        <f>SUM(C4,C6,C19,C29,C39,C49,C59,C69)</f>
        <v>2</v>
      </c>
      <c r="D79" s="167">
        <f>SUM(D4,D6,D19,D29,D39,D49,D59,D69)</f>
        <v>2</v>
      </c>
      <c r="E79" s="167"/>
      <c r="F79" s="167"/>
      <c r="G79" s="167">
        <f>SUM(G4,G6,G19,G29,G39,G49,G59,G69)</f>
        <v>170</v>
      </c>
      <c r="H79" s="167">
        <f>SUM(H4,H6,H19,H29,H39,H49,H59,H69)</f>
        <v>182</v>
      </c>
      <c r="I79" s="164"/>
      <c r="J79" s="164"/>
    </row>
  </sheetData>
  <mergeCells count="8">
    <mergeCell ref="I2:I3"/>
    <mergeCell ref="J2:J3"/>
    <mergeCell ref="A2:A3"/>
    <mergeCell ref="B2:B3"/>
    <mergeCell ref="C2:D2"/>
    <mergeCell ref="E2:E3"/>
    <mergeCell ref="F2:F3"/>
    <mergeCell ref="G2:H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E11" sqref="A1:E11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70" t="s">
        <v>129</v>
      </c>
      <c r="B1" s="170"/>
      <c r="C1" s="170"/>
      <c r="D1" s="170"/>
    </row>
    <row r="2" spans="1:4" ht="94.5" customHeight="1" x14ac:dyDescent="0.25">
      <c r="A2" s="133" t="s">
        <v>131</v>
      </c>
      <c r="B2" s="168" t="s">
        <v>247</v>
      </c>
      <c r="C2" s="168" t="s">
        <v>248</v>
      </c>
      <c r="D2" s="168" t="s">
        <v>202</v>
      </c>
    </row>
    <row r="3" spans="1:4" ht="37.5" customHeight="1" x14ac:dyDescent="0.25">
      <c r="A3" s="125" t="s">
        <v>60</v>
      </c>
      <c r="B3" s="125">
        <v>47</v>
      </c>
      <c r="C3" s="134">
        <v>47</v>
      </c>
      <c r="D3" s="134">
        <v>5156</v>
      </c>
    </row>
    <row r="4" spans="1:4" ht="37.5" customHeight="1" x14ac:dyDescent="0.25">
      <c r="A4" s="125" t="s">
        <v>61</v>
      </c>
      <c r="B4" s="125">
        <v>12</v>
      </c>
      <c r="C4" s="134">
        <v>12</v>
      </c>
      <c r="D4" s="134">
        <v>1428</v>
      </c>
    </row>
    <row r="5" spans="1:4" ht="37.5" customHeight="1" x14ac:dyDescent="0.25">
      <c r="A5" s="125" t="s">
        <v>69</v>
      </c>
      <c r="B5" s="125">
        <v>3</v>
      </c>
      <c r="C5" s="134">
        <v>3</v>
      </c>
      <c r="D5" s="134">
        <v>237</v>
      </c>
    </row>
    <row r="6" spans="1:4" ht="37.5" customHeight="1" x14ac:dyDescent="0.25">
      <c r="A6" s="125" t="s">
        <v>70</v>
      </c>
      <c r="B6" s="125">
        <v>3</v>
      </c>
      <c r="C6" s="134">
        <v>3</v>
      </c>
      <c r="D6" s="134">
        <v>371</v>
      </c>
    </row>
    <row r="7" spans="1:4" ht="37.5" customHeight="1" x14ac:dyDescent="0.25">
      <c r="A7" s="125" t="s">
        <v>71</v>
      </c>
      <c r="B7" s="125">
        <v>12</v>
      </c>
      <c r="C7" s="134">
        <v>12</v>
      </c>
      <c r="D7" s="134">
        <v>2110</v>
      </c>
    </row>
    <row r="8" spans="1:4" ht="37.5" customHeight="1" x14ac:dyDescent="0.25">
      <c r="A8" s="125" t="s">
        <v>72</v>
      </c>
      <c r="B8" s="125">
        <v>10</v>
      </c>
      <c r="C8" s="134">
        <v>10</v>
      </c>
      <c r="D8" s="134">
        <v>370</v>
      </c>
    </row>
    <row r="9" spans="1:4" ht="37.5" customHeight="1" x14ac:dyDescent="0.25">
      <c r="A9" s="169" t="s">
        <v>91</v>
      </c>
      <c r="B9" s="173">
        <f>SUM(B3:B8)</f>
        <v>87</v>
      </c>
      <c r="C9" s="38">
        <f>SUM(C3:C8)</f>
        <v>87</v>
      </c>
      <c r="D9" s="38">
        <f>SUM(D3:D8)</f>
        <v>9672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Normal="100" zoomScaleSheetLayoutView="100" workbookViewId="0">
      <selection activeCell="A45" sqref="A45:XFD50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 x14ac:dyDescent="0.25">
      <c r="A1" s="346" t="s">
        <v>222</v>
      </c>
      <c r="B1" s="346"/>
      <c r="C1" s="346"/>
      <c r="D1" s="346"/>
      <c r="E1" s="346"/>
    </row>
    <row r="2" spans="1:5" ht="75" customHeight="1" x14ac:dyDescent="0.25">
      <c r="A2" s="27" t="s">
        <v>62</v>
      </c>
      <c r="B2" s="27" t="s">
        <v>130</v>
      </c>
      <c r="C2" s="27" t="s">
        <v>94</v>
      </c>
      <c r="D2" s="233" t="s">
        <v>284</v>
      </c>
      <c r="E2" s="232" t="s">
        <v>203</v>
      </c>
    </row>
    <row r="3" spans="1:5" ht="18.75" x14ac:dyDescent="0.25">
      <c r="A3" s="213"/>
      <c r="B3" s="214" t="s">
        <v>260</v>
      </c>
      <c r="C3" s="214"/>
      <c r="D3" s="234"/>
      <c r="E3" s="214"/>
    </row>
    <row r="4" spans="1:5" ht="18.75" x14ac:dyDescent="0.3">
      <c r="A4" s="204"/>
      <c r="B4" s="211" t="s">
        <v>263</v>
      </c>
      <c r="C4" s="212"/>
      <c r="D4" s="235"/>
      <c r="E4" s="212"/>
    </row>
    <row r="5" spans="1:5" ht="18.75" x14ac:dyDescent="0.25">
      <c r="A5" s="62">
        <v>1</v>
      </c>
      <c r="B5" s="81"/>
      <c r="C5" s="81"/>
      <c r="D5" s="88"/>
      <c r="E5" s="81"/>
    </row>
    <row r="6" spans="1:5" ht="38.25" customHeight="1" x14ac:dyDescent="0.3">
      <c r="A6" s="204"/>
      <c r="B6" s="211" t="s">
        <v>262</v>
      </c>
      <c r="C6" s="212"/>
      <c r="D6" s="235"/>
      <c r="E6" s="212"/>
    </row>
    <row r="7" spans="1:5" ht="18.75" x14ac:dyDescent="0.25">
      <c r="A7" s="129">
        <v>1</v>
      </c>
      <c r="B7" s="200"/>
      <c r="C7" s="200"/>
      <c r="D7" s="236"/>
      <c r="E7" s="200"/>
    </row>
    <row r="8" spans="1:5" ht="18.75" x14ac:dyDescent="0.3">
      <c r="A8" s="215"/>
      <c r="B8" s="211" t="s">
        <v>71</v>
      </c>
      <c r="C8" s="212"/>
      <c r="D8" s="235"/>
      <c r="E8" s="212"/>
    </row>
    <row r="9" spans="1:5" ht="112.5" x14ac:dyDescent="0.25">
      <c r="A9" s="62">
        <v>1</v>
      </c>
      <c r="B9" s="210" t="s">
        <v>389</v>
      </c>
      <c r="C9" s="210" t="s">
        <v>390</v>
      </c>
      <c r="D9" s="88" t="s">
        <v>596</v>
      </c>
      <c r="E9" s="81" t="s">
        <v>391</v>
      </c>
    </row>
    <row r="10" spans="1:5" ht="56.25" x14ac:dyDescent="0.25">
      <c r="A10" s="130">
        <v>2</v>
      </c>
      <c r="B10" s="210" t="s">
        <v>396</v>
      </c>
      <c r="C10" s="210" t="s">
        <v>395</v>
      </c>
      <c r="D10" s="88" t="s">
        <v>641</v>
      </c>
      <c r="E10" s="81" t="s">
        <v>397</v>
      </c>
    </row>
    <row r="11" spans="1:5" ht="225" x14ac:dyDescent="0.25">
      <c r="A11" s="130">
        <v>3</v>
      </c>
      <c r="B11" s="210" t="s">
        <v>404</v>
      </c>
      <c r="C11" s="210" t="s">
        <v>403</v>
      </c>
      <c r="D11" s="88" t="s">
        <v>642</v>
      </c>
      <c r="E11" s="81" t="s">
        <v>405</v>
      </c>
    </row>
    <row r="12" spans="1:5" ht="56.25" x14ac:dyDescent="0.25">
      <c r="A12" s="130">
        <v>4</v>
      </c>
      <c r="B12" s="210" t="s">
        <v>589</v>
      </c>
      <c r="C12" s="267">
        <v>43253</v>
      </c>
      <c r="D12" s="88" t="s">
        <v>590</v>
      </c>
      <c r="E12" s="81" t="s">
        <v>588</v>
      </c>
    </row>
    <row r="13" spans="1:5" ht="37.5" x14ac:dyDescent="0.3">
      <c r="A13" s="204"/>
      <c r="B13" s="217" t="s">
        <v>201</v>
      </c>
      <c r="C13" s="212"/>
      <c r="D13" s="235"/>
      <c r="E13" s="212"/>
    </row>
    <row r="14" spans="1:5" ht="18.75" x14ac:dyDescent="0.3">
      <c r="A14" s="65">
        <v>1</v>
      </c>
      <c r="B14" s="218"/>
      <c r="C14" s="216"/>
      <c r="D14" s="237"/>
      <c r="E14" s="216"/>
    </row>
    <row r="15" spans="1:5" ht="18.75" x14ac:dyDescent="0.25">
      <c r="A15" s="213"/>
      <c r="B15" s="214" t="s">
        <v>259</v>
      </c>
      <c r="C15" s="214"/>
      <c r="D15" s="234"/>
      <c r="E15" s="214"/>
    </row>
    <row r="16" spans="1:5" ht="18.75" x14ac:dyDescent="0.3">
      <c r="A16" s="204"/>
      <c r="B16" s="211" t="s">
        <v>263</v>
      </c>
      <c r="C16" s="212"/>
      <c r="D16" s="235"/>
      <c r="E16" s="212"/>
    </row>
    <row r="17" spans="1:5" ht="18.75" x14ac:dyDescent="0.25">
      <c r="A17" s="62">
        <v>1</v>
      </c>
      <c r="B17" s="81"/>
      <c r="C17" s="81"/>
      <c r="D17" s="88"/>
      <c r="E17" s="81"/>
    </row>
    <row r="18" spans="1:5" ht="18.75" x14ac:dyDescent="0.3">
      <c r="A18" s="204"/>
      <c r="B18" s="211" t="s">
        <v>262</v>
      </c>
      <c r="C18" s="212"/>
      <c r="D18" s="235"/>
      <c r="E18" s="212"/>
    </row>
    <row r="19" spans="1:5" ht="18.75" x14ac:dyDescent="0.25">
      <c r="A19" s="62">
        <v>1</v>
      </c>
      <c r="B19" s="81"/>
      <c r="C19" s="81"/>
      <c r="D19" s="88"/>
      <c r="E19" s="81"/>
    </row>
    <row r="20" spans="1:5" ht="18.75" x14ac:dyDescent="0.3">
      <c r="A20" s="204"/>
      <c r="B20" s="211" t="s">
        <v>71</v>
      </c>
      <c r="C20" s="212"/>
      <c r="D20" s="235"/>
      <c r="E20" s="212"/>
    </row>
    <row r="21" spans="1:5" ht="150" x14ac:dyDescent="0.25">
      <c r="A21" s="62">
        <v>1</v>
      </c>
      <c r="B21" s="81" t="s">
        <v>399</v>
      </c>
      <c r="C21" s="81" t="s">
        <v>398</v>
      </c>
      <c r="D21" s="88" t="s">
        <v>639</v>
      </c>
      <c r="E21" s="81" t="s">
        <v>400</v>
      </c>
    </row>
    <row r="22" spans="1:5" ht="210" x14ac:dyDescent="0.25">
      <c r="A22" s="130">
        <v>2</v>
      </c>
      <c r="B22" s="81" t="s">
        <v>406</v>
      </c>
      <c r="C22" s="81" t="s">
        <v>645</v>
      </c>
      <c r="D22" s="88" t="s">
        <v>644</v>
      </c>
      <c r="E22" s="243" t="s">
        <v>407</v>
      </c>
    </row>
    <row r="23" spans="1:5" ht="93.75" x14ac:dyDescent="0.25">
      <c r="A23" s="130">
        <v>3</v>
      </c>
      <c r="B23" s="81" t="s">
        <v>591</v>
      </c>
      <c r="C23" s="81" t="s">
        <v>593</v>
      </c>
      <c r="D23" s="88" t="s">
        <v>594</v>
      </c>
      <c r="E23" s="81" t="s">
        <v>592</v>
      </c>
    </row>
    <row r="24" spans="1:5" ht="93.75" x14ac:dyDescent="0.25">
      <c r="A24" s="130">
        <v>4</v>
      </c>
      <c r="B24" s="81" t="s">
        <v>627</v>
      </c>
      <c r="C24" s="81" t="s">
        <v>626</v>
      </c>
      <c r="D24" s="88" t="s">
        <v>625</v>
      </c>
      <c r="E24" s="81" t="s">
        <v>628</v>
      </c>
    </row>
    <row r="25" spans="1:5" ht="37.5" x14ac:dyDescent="0.3">
      <c r="A25" s="204"/>
      <c r="B25" s="217" t="s">
        <v>201</v>
      </c>
      <c r="C25" s="212"/>
      <c r="D25" s="235"/>
      <c r="E25" s="212"/>
    </row>
    <row r="26" spans="1:5" ht="18.75" x14ac:dyDescent="0.25">
      <c r="A26" s="62">
        <v>1</v>
      </c>
      <c r="B26" s="81"/>
      <c r="C26" s="81"/>
      <c r="D26" s="88"/>
      <c r="E26" s="81"/>
    </row>
    <row r="27" spans="1:5" ht="18.75" x14ac:dyDescent="0.25">
      <c r="A27" s="213"/>
      <c r="B27" s="214" t="s">
        <v>261</v>
      </c>
      <c r="C27" s="214"/>
      <c r="D27" s="234"/>
      <c r="E27" s="214"/>
    </row>
    <row r="28" spans="1:5" ht="18.75" x14ac:dyDescent="0.3">
      <c r="A28" s="204"/>
      <c r="B28" s="211" t="s">
        <v>263</v>
      </c>
      <c r="C28" s="212"/>
      <c r="D28" s="235"/>
      <c r="E28" s="212"/>
    </row>
    <row r="29" spans="1:5" ht="18.75" x14ac:dyDescent="0.25">
      <c r="A29" s="62">
        <v>1</v>
      </c>
      <c r="B29" s="81"/>
      <c r="C29" s="81"/>
      <c r="D29" s="88"/>
      <c r="E29" s="81"/>
    </row>
    <row r="30" spans="1:5" ht="18.75" x14ac:dyDescent="0.3">
      <c r="A30" s="204"/>
      <c r="B30" s="211" t="s">
        <v>262</v>
      </c>
      <c r="C30" s="212"/>
      <c r="D30" s="235"/>
      <c r="E30" s="212"/>
    </row>
    <row r="31" spans="1:5" ht="18.75" x14ac:dyDescent="0.25">
      <c r="A31" s="62">
        <v>1</v>
      </c>
      <c r="B31" s="81"/>
      <c r="C31" s="81"/>
      <c r="D31" s="88"/>
      <c r="E31" s="81"/>
    </row>
    <row r="32" spans="1:5" ht="18.75" x14ac:dyDescent="0.3">
      <c r="A32" s="204"/>
      <c r="B32" s="211" t="s">
        <v>71</v>
      </c>
      <c r="C32" s="212"/>
      <c r="D32" s="235"/>
      <c r="E32" s="212"/>
    </row>
    <row r="33" spans="1:5" s="242" customFormat="1" ht="75" x14ac:dyDescent="0.25">
      <c r="A33" s="65">
        <v>1</v>
      </c>
      <c r="B33" s="65" t="s">
        <v>386</v>
      </c>
      <c r="C33" s="240" t="s">
        <v>387</v>
      </c>
      <c r="D33" s="241" t="s">
        <v>595</v>
      </c>
      <c r="E33" s="240" t="s">
        <v>388</v>
      </c>
    </row>
    <row r="34" spans="1:5" s="242" customFormat="1" ht="112.5" x14ac:dyDescent="0.25">
      <c r="A34" s="65">
        <v>2</v>
      </c>
      <c r="B34" s="65" t="s">
        <v>630</v>
      </c>
      <c r="C34" s="240" t="s">
        <v>631</v>
      </c>
      <c r="D34" s="241" t="s">
        <v>632</v>
      </c>
      <c r="E34" s="240" t="s">
        <v>392</v>
      </c>
    </row>
    <row r="35" spans="1:5" s="242" customFormat="1" ht="131.25" x14ac:dyDescent="0.25">
      <c r="A35" s="65">
        <v>3</v>
      </c>
      <c r="B35" s="65" t="s">
        <v>393</v>
      </c>
      <c r="C35" s="240" t="s">
        <v>394</v>
      </c>
      <c r="D35" s="241" t="s">
        <v>629</v>
      </c>
      <c r="E35" s="240" t="s">
        <v>388</v>
      </c>
    </row>
    <row r="36" spans="1:5" s="242" customFormat="1" ht="75" x14ac:dyDescent="0.25">
      <c r="A36" s="65">
        <v>4</v>
      </c>
      <c r="B36" s="65" t="s">
        <v>635</v>
      </c>
      <c r="C36" s="240" t="s">
        <v>634</v>
      </c>
      <c r="D36" s="241" t="s">
        <v>633</v>
      </c>
      <c r="E36" s="240" t="s">
        <v>388</v>
      </c>
    </row>
    <row r="37" spans="1:5" s="242" customFormat="1" ht="112.5" x14ac:dyDescent="0.25">
      <c r="A37" s="65">
        <v>5</v>
      </c>
      <c r="B37" s="65" t="s">
        <v>638</v>
      </c>
      <c r="C37" s="240" t="s">
        <v>637</v>
      </c>
      <c r="D37" s="241" t="s">
        <v>636</v>
      </c>
      <c r="E37" s="240" t="s">
        <v>388</v>
      </c>
    </row>
    <row r="38" spans="1:5" ht="37.5" x14ac:dyDescent="0.3">
      <c r="A38" s="204"/>
      <c r="B38" s="217" t="s">
        <v>201</v>
      </c>
      <c r="C38" s="212"/>
      <c r="D38" s="235"/>
      <c r="E38" s="212"/>
    </row>
    <row r="39" spans="1:5" ht="18.75" x14ac:dyDescent="0.3">
      <c r="A39" s="65">
        <v>1</v>
      </c>
      <c r="B39" s="66"/>
      <c r="C39" s="216"/>
      <c r="D39" s="237"/>
      <c r="E39" s="216"/>
    </row>
    <row r="40" spans="1:5" ht="18.75" x14ac:dyDescent="0.25">
      <c r="A40" s="213"/>
      <c r="B40" s="214" t="s">
        <v>256</v>
      </c>
      <c r="C40" s="214"/>
      <c r="D40" s="234"/>
      <c r="E40" s="214"/>
    </row>
    <row r="41" spans="1:5" ht="18.75" x14ac:dyDescent="0.3">
      <c r="A41" s="204"/>
      <c r="B41" s="211" t="s">
        <v>263</v>
      </c>
      <c r="C41" s="212"/>
      <c r="D41" s="235"/>
      <c r="E41" s="212"/>
    </row>
    <row r="42" spans="1:5" ht="18.75" x14ac:dyDescent="0.25">
      <c r="A42" s="130">
        <v>1</v>
      </c>
      <c r="B42" s="81"/>
      <c r="C42" s="81"/>
      <c r="D42" s="88"/>
      <c r="E42" s="81"/>
    </row>
    <row r="43" spans="1:5" ht="18.75" x14ac:dyDescent="0.3">
      <c r="A43" s="204"/>
      <c r="B43" s="211" t="s">
        <v>262</v>
      </c>
      <c r="C43" s="212"/>
      <c r="D43" s="235"/>
      <c r="E43" s="212"/>
    </row>
    <row r="44" spans="1:5" ht="18.75" x14ac:dyDescent="0.25">
      <c r="A44" s="130">
        <v>1</v>
      </c>
      <c r="B44" s="81"/>
      <c r="C44" s="81"/>
      <c r="D44" s="88"/>
      <c r="E44" s="81"/>
    </row>
    <row r="45" spans="1:5" ht="18.75" x14ac:dyDescent="0.3">
      <c r="A45" s="204"/>
      <c r="B45" s="211" t="s">
        <v>71</v>
      </c>
      <c r="C45" s="212"/>
      <c r="D45" s="235"/>
      <c r="E45" s="212"/>
    </row>
    <row r="46" spans="1:5" s="242" customFormat="1" ht="150" x14ac:dyDescent="0.25">
      <c r="A46" s="65">
        <v>1</v>
      </c>
      <c r="B46" s="65" t="s">
        <v>402</v>
      </c>
      <c r="C46" s="240" t="s">
        <v>401</v>
      </c>
      <c r="D46" s="241" t="s">
        <v>640</v>
      </c>
      <c r="E46" s="240" t="s">
        <v>388</v>
      </c>
    </row>
    <row r="47" spans="1:5" s="242" customFormat="1" ht="157.5" x14ac:dyDescent="0.25">
      <c r="A47" s="65">
        <v>2</v>
      </c>
      <c r="B47" s="65" t="s">
        <v>409</v>
      </c>
      <c r="C47" s="240" t="s">
        <v>408</v>
      </c>
      <c r="D47" s="241" t="s">
        <v>643</v>
      </c>
      <c r="E47" s="244" t="s">
        <v>410</v>
      </c>
    </row>
    <row r="48" spans="1:5" ht="37.5" x14ac:dyDescent="0.3">
      <c r="A48" s="204"/>
      <c r="B48" s="217" t="s">
        <v>201</v>
      </c>
      <c r="C48" s="212"/>
      <c r="D48" s="235"/>
      <c r="E48" s="212"/>
    </row>
    <row r="49" spans="1:5" ht="18.75" x14ac:dyDescent="0.3">
      <c r="A49" s="65">
        <v>1</v>
      </c>
      <c r="B49" s="66"/>
      <c r="C49" s="216"/>
      <c r="D49" s="237"/>
      <c r="E49" s="216"/>
    </row>
    <row r="50" spans="1:5" ht="18.75" x14ac:dyDescent="0.3">
      <c r="A50" s="65">
        <v>2</v>
      </c>
      <c r="B50" s="66"/>
      <c r="C50" s="216"/>
      <c r="D50" s="237"/>
      <c r="E50" s="216"/>
    </row>
    <row r="51" spans="1:5" ht="18.75" x14ac:dyDescent="0.3">
      <c r="A51" s="65">
        <v>3</v>
      </c>
      <c r="B51" s="66"/>
      <c r="C51" s="216"/>
      <c r="D51" s="237"/>
      <c r="E51" s="216"/>
    </row>
    <row r="52" spans="1:5" ht="18.75" x14ac:dyDescent="0.3">
      <c r="A52" s="65">
        <v>4</v>
      </c>
      <c r="B52" s="66"/>
      <c r="C52" s="216"/>
      <c r="D52" s="237"/>
      <c r="E52" s="216"/>
    </row>
    <row r="53" spans="1:5" ht="18.75" x14ac:dyDescent="0.25">
      <c r="A53" s="71"/>
      <c r="B53" s="71"/>
      <c r="C53" s="71"/>
      <c r="D53" s="71"/>
      <c r="E53" s="71"/>
    </row>
    <row r="54" spans="1:5" ht="18.75" x14ac:dyDescent="0.25">
      <c r="A54" s="71"/>
      <c r="B54" s="71"/>
      <c r="C54" s="71"/>
      <c r="D54" s="71"/>
      <c r="E54" s="7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47" t="s">
        <v>144</v>
      </c>
      <c r="B1" s="347"/>
      <c r="C1" s="347"/>
      <c r="D1" s="347"/>
      <c r="E1" s="347"/>
    </row>
    <row r="2" spans="1:5" ht="94.5" customHeight="1" x14ac:dyDescent="0.25">
      <c r="A2" s="27" t="s">
        <v>145</v>
      </c>
      <c r="B2" s="27" t="s">
        <v>146</v>
      </c>
      <c r="C2" s="27" t="s">
        <v>147</v>
      </c>
      <c r="D2" s="27" t="s">
        <v>148</v>
      </c>
      <c r="E2" s="27" t="s">
        <v>149</v>
      </c>
    </row>
    <row r="3" spans="1:5" ht="56.25" x14ac:dyDescent="0.3">
      <c r="A3" s="78" t="s">
        <v>150</v>
      </c>
      <c r="B3" s="60">
        <v>15</v>
      </c>
      <c r="C3" s="23">
        <v>15</v>
      </c>
      <c r="D3" s="23">
        <v>15</v>
      </c>
      <c r="E3" s="23">
        <v>15</v>
      </c>
    </row>
    <row r="4" spans="1:5" ht="75" x14ac:dyDescent="0.3">
      <c r="A4" s="78" t="s">
        <v>151</v>
      </c>
      <c r="B4" s="60">
        <v>20</v>
      </c>
      <c r="C4" s="23"/>
      <c r="D4" s="23">
        <v>2</v>
      </c>
      <c r="E4" s="23">
        <v>15</v>
      </c>
    </row>
    <row r="5" spans="1:5" ht="112.5" x14ac:dyDescent="0.3">
      <c r="A5" s="78" t="s">
        <v>228</v>
      </c>
      <c r="B5" s="149">
        <v>20</v>
      </c>
      <c r="C5" s="149">
        <v>3</v>
      </c>
      <c r="D5" s="149"/>
      <c r="E5" s="149">
        <v>8</v>
      </c>
    </row>
    <row r="6" spans="1:5" ht="24" customHeight="1" x14ac:dyDescent="0.3">
      <c r="A6" s="78" t="s">
        <v>229</v>
      </c>
      <c r="B6" s="60">
        <v>1</v>
      </c>
      <c r="C6" s="23"/>
      <c r="D6" s="23"/>
      <c r="E6" s="23"/>
    </row>
    <row r="7" spans="1:5" ht="37.5" x14ac:dyDescent="0.3">
      <c r="A7" s="78" t="s">
        <v>152</v>
      </c>
      <c r="B7" s="60"/>
      <c r="C7" s="23"/>
      <c r="D7" s="23"/>
      <c r="E7" s="23"/>
    </row>
    <row r="8" spans="1:5" ht="56.25" x14ac:dyDescent="0.3">
      <c r="A8" s="78" t="s">
        <v>153</v>
      </c>
      <c r="B8" s="60"/>
      <c r="C8" s="23"/>
      <c r="D8" s="23"/>
      <c r="E8" s="23"/>
    </row>
    <row r="9" spans="1:5" ht="56.25" x14ac:dyDescent="0.3">
      <c r="A9" s="78" t="s">
        <v>154</v>
      </c>
      <c r="B9" s="60"/>
      <c r="C9" s="23"/>
      <c r="D9" s="23"/>
      <c r="E9" s="23"/>
    </row>
    <row r="10" spans="1:5" ht="18.75" x14ac:dyDescent="0.25">
      <c r="A10" s="79" t="s">
        <v>91</v>
      </c>
      <c r="B10" s="29">
        <v>36</v>
      </c>
      <c r="C10" s="132">
        <v>18</v>
      </c>
      <c r="D10" s="132">
        <v>17</v>
      </c>
      <c r="E10" s="132">
        <v>30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view="pageBreakPreview" topLeftCell="A46" zoomScaleNormal="100" zoomScaleSheetLayoutView="100" workbookViewId="0">
      <selection activeCell="C54" sqref="C54"/>
    </sheetView>
  </sheetViews>
  <sheetFormatPr defaultRowHeight="15" x14ac:dyDescent="0.2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 x14ac:dyDescent="0.25">
      <c r="A1" s="346" t="s">
        <v>155</v>
      </c>
      <c r="B1" s="348"/>
      <c r="C1" s="348"/>
      <c r="D1" s="348"/>
    </row>
    <row r="2" spans="1:4" ht="37.5" x14ac:dyDescent="0.25">
      <c r="A2" s="27" t="s">
        <v>93</v>
      </c>
      <c r="B2" s="27" t="s">
        <v>94</v>
      </c>
      <c r="C2" s="27" t="s">
        <v>95</v>
      </c>
      <c r="D2" s="27" t="s">
        <v>156</v>
      </c>
    </row>
    <row r="3" spans="1:4" ht="18.75" x14ac:dyDescent="0.25">
      <c r="A3" s="220" t="s">
        <v>230</v>
      </c>
      <c r="B3" s="204"/>
      <c r="C3" s="203"/>
      <c r="D3" s="204"/>
    </row>
    <row r="4" spans="1:4" ht="18.75" x14ac:dyDescent="0.25">
      <c r="A4" s="203" t="s">
        <v>124</v>
      </c>
      <c r="B4" s="219"/>
      <c r="C4" s="203"/>
      <c r="D4" s="204"/>
    </row>
    <row r="5" spans="1:4" ht="63" x14ac:dyDescent="0.25">
      <c r="A5" s="249" t="s">
        <v>411</v>
      </c>
      <c r="B5" s="250" t="s">
        <v>412</v>
      </c>
      <c r="C5" s="249" t="s">
        <v>413</v>
      </c>
      <c r="D5" s="250" t="s">
        <v>414</v>
      </c>
    </row>
    <row r="6" spans="1:4" ht="94.5" x14ac:dyDescent="0.25">
      <c r="A6" s="249" t="s">
        <v>415</v>
      </c>
      <c r="B6" s="251" t="s">
        <v>416</v>
      </c>
      <c r="C6" s="249" t="s">
        <v>417</v>
      </c>
      <c r="D6" s="250" t="s">
        <v>419</v>
      </c>
    </row>
    <row r="7" spans="1:4" ht="47.25" x14ac:dyDescent="0.25">
      <c r="A7" s="249" t="s">
        <v>420</v>
      </c>
      <c r="B7" s="251" t="s">
        <v>421</v>
      </c>
      <c r="C7" s="249" t="s">
        <v>422</v>
      </c>
      <c r="D7" s="250" t="s">
        <v>425</v>
      </c>
    </row>
    <row r="8" spans="1:4" ht="78.75" x14ac:dyDescent="0.25">
      <c r="A8" s="249" t="s">
        <v>429</v>
      </c>
      <c r="B8" s="251" t="s">
        <v>426</v>
      </c>
      <c r="C8" s="249" t="s">
        <v>427</v>
      </c>
      <c r="D8" s="250" t="s">
        <v>430</v>
      </c>
    </row>
    <row r="9" spans="1:4" ht="15.75" x14ac:dyDescent="0.25">
      <c r="A9" s="252" t="s">
        <v>258</v>
      </c>
      <c r="B9" s="253"/>
      <c r="C9" s="252"/>
      <c r="D9" s="254"/>
    </row>
    <row r="10" spans="1:4" ht="78.75" x14ac:dyDescent="0.25">
      <c r="A10" s="249" t="s">
        <v>431</v>
      </c>
      <c r="B10" s="251" t="s">
        <v>432</v>
      </c>
      <c r="C10" s="249" t="s">
        <v>433</v>
      </c>
      <c r="D10" s="250" t="s">
        <v>434</v>
      </c>
    </row>
    <row r="11" spans="1:4" ht="110.25" x14ac:dyDescent="0.25">
      <c r="A11" s="249" t="s">
        <v>435</v>
      </c>
      <c r="B11" s="250" t="s">
        <v>436</v>
      </c>
      <c r="C11" s="249" t="s">
        <v>437</v>
      </c>
      <c r="D11" s="250" t="s">
        <v>438</v>
      </c>
    </row>
    <row r="12" spans="1:4" ht="63" x14ac:dyDescent="0.25">
      <c r="A12" s="249" t="s">
        <v>649</v>
      </c>
      <c r="B12" s="250" t="s">
        <v>650</v>
      </c>
      <c r="C12" s="249" t="s">
        <v>651</v>
      </c>
      <c r="D12" s="250" t="s">
        <v>652</v>
      </c>
    </row>
    <row r="13" spans="1:4" s="245" customFormat="1" ht="15.75" x14ac:dyDescent="0.25">
      <c r="A13" s="252" t="s">
        <v>260</v>
      </c>
      <c r="B13" s="254"/>
      <c r="C13" s="252"/>
      <c r="D13" s="254"/>
    </row>
    <row r="14" spans="1:4" ht="31.5" x14ac:dyDescent="0.25">
      <c r="A14" s="249" t="s">
        <v>439</v>
      </c>
      <c r="B14" s="250" t="s">
        <v>441</v>
      </c>
      <c r="C14" s="249" t="s">
        <v>442</v>
      </c>
      <c r="D14" s="250" t="s">
        <v>440</v>
      </c>
    </row>
    <row r="15" spans="1:4" ht="78.75" x14ac:dyDescent="0.25">
      <c r="A15" s="255" t="s">
        <v>443</v>
      </c>
      <c r="B15" s="256" t="s">
        <v>444</v>
      </c>
      <c r="C15" s="255" t="s">
        <v>445</v>
      </c>
      <c r="D15" s="256" t="s">
        <v>446</v>
      </c>
    </row>
    <row r="16" spans="1:4" ht="84" customHeight="1" x14ac:dyDescent="0.25">
      <c r="A16" s="257" t="s">
        <v>447</v>
      </c>
      <c r="B16" s="197">
        <v>3.02</v>
      </c>
      <c r="C16" s="200" t="s">
        <v>448</v>
      </c>
      <c r="D16" s="200" t="s">
        <v>449</v>
      </c>
    </row>
    <row r="17" spans="1:4" ht="61.5" customHeight="1" x14ac:dyDescent="0.25">
      <c r="A17" s="257" t="s">
        <v>450</v>
      </c>
      <c r="B17" s="197" t="s">
        <v>451</v>
      </c>
      <c r="C17" s="200" t="s">
        <v>448</v>
      </c>
      <c r="D17" s="200" t="s">
        <v>452</v>
      </c>
    </row>
    <row r="18" spans="1:4" ht="47.25" customHeight="1" x14ac:dyDescent="0.25">
      <c r="A18" s="257" t="s">
        <v>453</v>
      </c>
      <c r="B18" s="197" t="s">
        <v>454</v>
      </c>
      <c r="C18" s="200" t="s">
        <v>456</v>
      </c>
      <c r="D18" s="258" t="s">
        <v>455</v>
      </c>
    </row>
    <row r="19" spans="1:4" ht="30.75" customHeight="1" x14ac:dyDescent="0.25">
      <c r="A19" s="200" t="s">
        <v>457</v>
      </c>
      <c r="B19" s="221">
        <v>4.0199999999999996</v>
      </c>
      <c r="C19" s="200" t="s">
        <v>458</v>
      </c>
      <c r="D19" s="200" t="s">
        <v>459</v>
      </c>
    </row>
    <row r="20" spans="1:4" ht="94.5" customHeight="1" x14ac:dyDescent="0.25">
      <c r="A20" s="200" t="s">
        <v>460</v>
      </c>
      <c r="B20" s="221">
        <v>18.02</v>
      </c>
      <c r="C20" s="200" t="s">
        <v>461</v>
      </c>
      <c r="D20" s="200" t="s">
        <v>462</v>
      </c>
    </row>
    <row r="21" spans="1:4" ht="46.5" customHeight="1" x14ac:dyDescent="0.25">
      <c r="A21" s="200" t="s">
        <v>463</v>
      </c>
      <c r="B21" s="221">
        <v>25.02</v>
      </c>
      <c r="C21" s="200" t="s">
        <v>464</v>
      </c>
      <c r="D21" s="200" t="s">
        <v>465</v>
      </c>
    </row>
    <row r="22" spans="1:4" ht="46.5" customHeight="1" x14ac:dyDescent="0.25">
      <c r="A22" s="200" t="s">
        <v>523</v>
      </c>
      <c r="B22" s="221">
        <v>4.03</v>
      </c>
      <c r="C22" s="200" t="s">
        <v>458</v>
      </c>
      <c r="D22" s="200" t="s">
        <v>423</v>
      </c>
    </row>
    <row r="23" spans="1:4" ht="44.25" customHeight="1" x14ac:dyDescent="0.25">
      <c r="A23" s="200" t="s">
        <v>463</v>
      </c>
      <c r="B23" s="221" t="s">
        <v>466</v>
      </c>
      <c r="C23" s="200" t="s">
        <v>456</v>
      </c>
      <c r="D23" s="200" t="s">
        <v>459</v>
      </c>
    </row>
    <row r="24" spans="1:4" s="248" customFormat="1" ht="51.75" customHeight="1" x14ac:dyDescent="0.25">
      <c r="A24" s="259" t="s">
        <v>469</v>
      </c>
      <c r="B24" s="260" t="s">
        <v>470</v>
      </c>
      <c r="C24" s="261" t="s">
        <v>471</v>
      </c>
      <c r="D24" s="261" t="s">
        <v>419</v>
      </c>
    </row>
    <row r="25" spans="1:4" s="248" customFormat="1" ht="48.75" customHeight="1" x14ac:dyDescent="0.25">
      <c r="A25" s="259" t="s">
        <v>472</v>
      </c>
      <c r="B25" s="262">
        <v>6.04</v>
      </c>
      <c r="C25" s="261" t="s">
        <v>473</v>
      </c>
      <c r="D25" s="263" t="s">
        <v>424</v>
      </c>
    </row>
    <row r="26" spans="1:4" s="248" customFormat="1" ht="33.75" customHeight="1" x14ac:dyDescent="0.25">
      <c r="A26" s="259" t="s">
        <v>474</v>
      </c>
      <c r="B26" s="262" t="s">
        <v>475</v>
      </c>
      <c r="C26" s="261" t="s">
        <v>476</v>
      </c>
      <c r="D26" s="263" t="s">
        <v>425</v>
      </c>
    </row>
    <row r="27" spans="1:4" ht="108" customHeight="1" x14ac:dyDescent="0.25">
      <c r="A27" s="264" t="s">
        <v>477</v>
      </c>
      <c r="B27" s="197">
        <v>15.05</v>
      </c>
      <c r="C27" s="200" t="s">
        <v>478</v>
      </c>
      <c r="D27" s="265" t="s">
        <v>479</v>
      </c>
    </row>
    <row r="28" spans="1:4" ht="51" customHeight="1" x14ac:dyDescent="0.25">
      <c r="A28" s="200" t="s">
        <v>480</v>
      </c>
      <c r="B28" s="221" t="s">
        <v>481</v>
      </c>
      <c r="C28" s="200" t="s">
        <v>482</v>
      </c>
      <c r="D28" s="200" t="s">
        <v>483</v>
      </c>
    </row>
    <row r="29" spans="1:4" ht="32.25" customHeight="1" x14ac:dyDescent="0.25">
      <c r="A29" s="264" t="s">
        <v>484</v>
      </c>
      <c r="B29" s="197" t="s">
        <v>485</v>
      </c>
      <c r="C29" s="265" t="s">
        <v>486</v>
      </c>
      <c r="D29" s="265" t="s">
        <v>418</v>
      </c>
    </row>
    <row r="30" spans="1:4" ht="43.5" customHeight="1" x14ac:dyDescent="0.25">
      <c r="A30" s="264" t="s">
        <v>487</v>
      </c>
      <c r="B30" s="221" t="s">
        <v>488</v>
      </c>
      <c r="C30" s="265" t="s">
        <v>489</v>
      </c>
      <c r="D30" s="265" t="s">
        <v>490</v>
      </c>
    </row>
    <row r="31" spans="1:4" ht="58.5" customHeight="1" x14ac:dyDescent="0.25">
      <c r="A31" s="264" t="s">
        <v>491</v>
      </c>
      <c r="B31" s="221">
        <v>7</v>
      </c>
      <c r="C31" s="265" t="s">
        <v>492</v>
      </c>
      <c r="D31" s="265" t="s">
        <v>493</v>
      </c>
    </row>
    <row r="32" spans="1:4" ht="42.75" customHeight="1" x14ac:dyDescent="0.25">
      <c r="A32" s="264" t="s">
        <v>494</v>
      </c>
      <c r="B32" s="221" t="s">
        <v>495</v>
      </c>
      <c r="C32" s="265" t="s">
        <v>496</v>
      </c>
      <c r="D32" s="265" t="s">
        <v>446</v>
      </c>
    </row>
    <row r="33" spans="1:4" ht="42.75" customHeight="1" x14ac:dyDescent="0.25">
      <c r="A33" s="264" t="s">
        <v>542</v>
      </c>
      <c r="B33" s="221" t="s">
        <v>543</v>
      </c>
      <c r="C33" s="265" t="s">
        <v>544</v>
      </c>
      <c r="D33" s="265" t="s">
        <v>545</v>
      </c>
    </row>
    <row r="34" spans="1:4" ht="51.75" customHeight="1" x14ac:dyDescent="0.25">
      <c r="A34" s="264" t="s">
        <v>497</v>
      </c>
      <c r="B34" s="197" t="s">
        <v>498</v>
      </c>
      <c r="C34" s="265" t="s">
        <v>496</v>
      </c>
      <c r="D34" s="265" t="s">
        <v>501</v>
      </c>
    </row>
    <row r="35" spans="1:4" ht="52.5" customHeight="1" x14ac:dyDescent="0.25">
      <c r="A35" s="264" t="s">
        <v>499</v>
      </c>
      <c r="B35" s="221">
        <v>8.09</v>
      </c>
      <c r="C35" s="265" t="s">
        <v>500</v>
      </c>
      <c r="D35" s="265" t="s">
        <v>502</v>
      </c>
    </row>
    <row r="36" spans="1:4" ht="43.5" customHeight="1" x14ac:dyDescent="0.25">
      <c r="A36" s="200" t="s">
        <v>503</v>
      </c>
      <c r="B36" s="200" t="s">
        <v>504</v>
      </c>
      <c r="C36" s="200" t="s">
        <v>496</v>
      </c>
      <c r="D36" s="200" t="s">
        <v>505</v>
      </c>
    </row>
    <row r="37" spans="1:4" ht="35.25" customHeight="1" x14ac:dyDescent="0.25">
      <c r="A37" s="257" t="s">
        <v>506</v>
      </c>
      <c r="B37" s="197" t="s">
        <v>507</v>
      </c>
      <c r="C37" s="265" t="s">
        <v>508</v>
      </c>
      <c r="D37" s="265" t="s">
        <v>418</v>
      </c>
    </row>
    <row r="38" spans="1:4" ht="43.5" customHeight="1" x14ac:dyDescent="0.25">
      <c r="A38" s="257" t="s">
        <v>509</v>
      </c>
      <c r="B38" s="197">
        <v>11.1</v>
      </c>
      <c r="C38" s="265" t="s">
        <v>510</v>
      </c>
      <c r="D38" s="265" t="s">
        <v>511</v>
      </c>
    </row>
    <row r="39" spans="1:4" ht="87.75" customHeight="1" x14ac:dyDescent="0.25">
      <c r="A39" s="257" t="s">
        <v>512</v>
      </c>
      <c r="B39" s="197" t="s">
        <v>513</v>
      </c>
      <c r="C39" s="265" t="s">
        <v>514</v>
      </c>
      <c r="D39" s="265" t="s">
        <v>515</v>
      </c>
    </row>
    <row r="40" spans="1:4" ht="18.75" customHeight="1" x14ac:dyDescent="0.25">
      <c r="A40" s="252" t="s">
        <v>259</v>
      </c>
      <c r="B40" s="253"/>
      <c r="C40" s="252"/>
      <c r="D40" s="254"/>
    </row>
    <row r="41" spans="1:4" ht="66" customHeight="1" x14ac:dyDescent="0.25">
      <c r="A41" s="200" t="s">
        <v>519</v>
      </c>
      <c r="B41" s="221" t="s">
        <v>520</v>
      </c>
      <c r="C41" s="200" t="s">
        <v>522</v>
      </c>
      <c r="D41" s="197" t="s">
        <v>521</v>
      </c>
    </row>
    <row r="42" spans="1:4" ht="46.5" customHeight="1" x14ac:dyDescent="0.25">
      <c r="A42" s="200" t="s">
        <v>539</v>
      </c>
      <c r="B42" s="221" t="s">
        <v>540</v>
      </c>
      <c r="C42" s="200" t="s">
        <v>541</v>
      </c>
      <c r="D42" s="197" t="s">
        <v>423</v>
      </c>
    </row>
    <row r="43" spans="1:4" ht="18.75" customHeight="1" x14ac:dyDescent="0.25">
      <c r="A43" s="257"/>
      <c r="B43" s="221"/>
      <c r="C43" s="197"/>
      <c r="D43" s="265"/>
    </row>
    <row r="44" spans="1:4" ht="15.75" x14ac:dyDescent="0.25">
      <c r="A44" s="252" t="s">
        <v>255</v>
      </c>
      <c r="B44" s="253"/>
      <c r="C44" s="252"/>
      <c r="D44" s="254"/>
    </row>
    <row r="45" spans="1:4" ht="15.75" x14ac:dyDescent="0.25">
      <c r="A45" s="252" t="s">
        <v>261</v>
      </c>
      <c r="B45" s="253"/>
      <c r="C45" s="252"/>
      <c r="D45" s="254"/>
    </row>
    <row r="46" spans="1:4" ht="31.5" x14ac:dyDescent="0.25">
      <c r="A46" s="249" t="s">
        <v>524</v>
      </c>
      <c r="B46" s="250">
        <v>4.04</v>
      </c>
      <c r="C46" s="249" t="s">
        <v>525</v>
      </c>
      <c r="D46" s="250" t="s">
        <v>418</v>
      </c>
    </row>
    <row r="47" spans="1:4" ht="63" x14ac:dyDescent="0.25">
      <c r="A47" s="249" t="s">
        <v>530</v>
      </c>
      <c r="B47" s="250" t="s">
        <v>532</v>
      </c>
      <c r="C47" s="249" t="s">
        <v>500</v>
      </c>
      <c r="D47" s="250" t="s">
        <v>428</v>
      </c>
    </row>
    <row r="48" spans="1:4" ht="94.5" x14ac:dyDescent="0.25">
      <c r="A48" s="249" t="s">
        <v>531</v>
      </c>
      <c r="B48" s="250" t="s">
        <v>533</v>
      </c>
      <c r="C48" s="249" t="s">
        <v>534</v>
      </c>
      <c r="D48" s="250" t="s">
        <v>535</v>
      </c>
    </row>
    <row r="49" spans="1:4" ht="47.25" x14ac:dyDescent="0.25">
      <c r="A49" s="249" t="s">
        <v>646</v>
      </c>
      <c r="B49" s="250" t="s">
        <v>647</v>
      </c>
      <c r="C49" s="249" t="s">
        <v>648</v>
      </c>
      <c r="D49" s="250" t="s">
        <v>418</v>
      </c>
    </row>
    <row r="50" spans="1:4" ht="15.75" x14ac:dyDescent="0.25">
      <c r="A50" s="252" t="s">
        <v>256</v>
      </c>
      <c r="B50" s="253"/>
      <c r="C50" s="252"/>
      <c r="D50" s="254"/>
    </row>
    <row r="51" spans="1:4" ht="31.5" x14ac:dyDescent="0.25">
      <c r="A51" s="249" t="s">
        <v>516</v>
      </c>
      <c r="B51" s="250">
        <v>20.010000000000002</v>
      </c>
      <c r="C51" s="249" t="s">
        <v>517</v>
      </c>
      <c r="D51" s="250" t="s">
        <v>518</v>
      </c>
    </row>
    <row r="52" spans="1:4" ht="47.25" x14ac:dyDescent="0.25">
      <c r="A52" s="249" t="s">
        <v>526</v>
      </c>
      <c r="B52" s="250" t="s">
        <v>527</v>
      </c>
      <c r="C52" s="249" t="s">
        <v>528</v>
      </c>
      <c r="D52" s="250" t="s">
        <v>529</v>
      </c>
    </row>
    <row r="53" spans="1:4" ht="63" x14ac:dyDescent="0.25">
      <c r="A53" s="249" t="s">
        <v>536</v>
      </c>
      <c r="B53" s="250">
        <v>27.06</v>
      </c>
      <c r="C53" s="249" t="s">
        <v>537</v>
      </c>
      <c r="D53" s="250" t="s">
        <v>538</v>
      </c>
    </row>
    <row r="54" spans="1:4" ht="15.75" x14ac:dyDescent="0.25">
      <c r="A54" s="249"/>
      <c r="B54" s="250"/>
      <c r="C54" s="249"/>
      <c r="D54" s="250"/>
    </row>
    <row r="55" spans="1:4" ht="18.75" x14ac:dyDescent="0.25">
      <c r="A55" s="81"/>
      <c r="B55" s="130"/>
      <c r="C55" s="81"/>
      <c r="D55" s="130"/>
    </row>
    <row r="56" spans="1:4" ht="18.75" x14ac:dyDescent="0.25">
      <c r="A56" s="81"/>
      <c r="B56" s="62"/>
      <c r="C56" s="81"/>
      <c r="D56" s="62"/>
    </row>
    <row r="57" spans="1:4" ht="18.75" x14ac:dyDescent="0.25">
      <c r="A57" s="81"/>
      <c r="B57" s="62"/>
      <c r="C57" s="81"/>
      <c r="D57" s="62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49" t="s">
        <v>167</v>
      </c>
      <c r="B1" s="349"/>
      <c r="C1" s="349"/>
      <c r="D1" s="195"/>
      <c r="E1" s="195"/>
    </row>
    <row r="2" spans="1:5" ht="18.75" x14ac:dyDescent="0.25">
      <c r="A2" s="288" t="s">
        <v>168</v>
      </c>
      <c r="B2" s="288"/>
      <c r="C2" s="288"/>
      <c r="D2" s="191"/>
      <c r="E2" s="191"/>
    </row>
    <row r="3" spans="1:5" ht="75.75" customHeight="1" x14ac:dyDescent="0.25">
      <c r="A3" s="27" t="s">
        <v>169</v>
      </c>
      <c r="B3" s="194" t="s">
        <v>264</v>
      </c>
      <c r="C3" s="193" t="s">
        <v>265</v>
      </c>
      <c r="D3" s="192" t="s">
        <v>266</v>
      </c>
      <c r="E3" s="192" t="s">
        <v>267</v>
      </c>
    </row>
    <row r="4" spans="1:5" ht="18.75" x14ac:dyDescent="0.3">
      <c r="A4" s="82" t="s">
        <v>170</v>
      </c>
      <c r="B4" s="85"/>
      <c r="C4" s="222"/>
      <c r="D4" s="86"/>
      <c r="E4" s="86"/>
    </row>
    <row r="5" spans="1:5" ht="18.75" x14ac:dyDescent="0.25">
      <c r="A5" s="80" t="s">
        <v>171</v>
      </c>
      <c r="B5" s="278" t="s">
        <v>653</v>
      </c>
      <c r="C5" s="150"/>
      <c r="D5" s="165" t="s">
        <v>654</v>
      </c>
      <c r="E5" s="165">
        <v>6100</v>
      </c>
    </row>
    <row r="6" spans="1:5" ht="37.5" x14ac:dyDescent="0.25">
      <c r="A6" s="31" t="s">
        <v>172</v>
      </c>
      <c r="B6" s="130" t="s">
        <v>655</v>
      </c>
      <c r="C6" s="129"/>
      <c r="D6" s="130" t="s">
        <v>654</v>
      </c>
      <c r="E6" s="130">
        <v>6100</v>
      </c>
    </row>
    <row r="7" spans="1:5" ht="37.5" x14ac:dyDescent="0.25">
      <c r="A7" s="31" t="s">
        <v>173</v>
      </c>
      <c r="B7" s="130" t="s">
        <v>656</v>
      </c>
      <c r="C7" s="129">
        <v>2195</v>
      </c>
      <c r="D7" s="130" t="s">
        <v>657</v>
      </c>
      <c r="E7" s="130">
        <v>14275</v>
      </c>
    </row>
    <row r="8" spans="1:5" ht="37.5" x14ac:dyDescent="0.25">
      <c r="A8" s="31" t="s">
        <v>174</v>
      </c>
      <c r="B8" s="151" t="s">
        <v>658</v>
      </c>
      <c r="C8" s="129">
        <v>2195</v>
      </c>
      <c r="D8" s="130" t="s">
        <v>657</v>
      </c>
      <c r="E8" s="130">
        <v>14275</v>
      </c>
    </row>
    <row r="9" spans="1:5" ht="18.75" x14ac:dyDescent="0.25">
      <c r="A9" s="80" t="s">
        <v>175</v>
      </c>
      <c r="B9" s="62"/>
      <c r="C9" s="129"/>
      <c r="D9" s="130"/>
      <c r="E9" s="130"/>
    </row>
    <row r="10" spans="1:5" ht="37.5" x14ac:dyDescent="0.25">
      <c r="A10" s="31" t="s">
        <v>176</v>
      </c>
      <c r="B10" s="130" t="s">
        <v>659</v>
      </c>
      <c r="C10" s="129">
        <v>118</v>
      </c>
      <c r="D10" s="130">
        <v>0</v>
      </c>
      <c r="E10" s="130">
        <v>0</v>
      </c>
    </row>
    <row r="11" spans="1:5" ht="37.5" x14ac:dyDescent="0.25">
      <c r="A11" s="31" t="s">
        <v>177</v>
      </c>
      <c r="B11" s="130" t="s">
        <v>660</v>
      </c>
      <c r="C11" s="129">
        <v>511</v>
      </c>
      <c r="D11" s="130" t="s">
        <v>661</v>
      </c>
      <c r="E11" s="130">
        <v>143</v>
      </c>
    </row>
    <row r="12" spans="1:5" ht="37.5" x14ac:dyDescent="0.25">
      <c r="A12" s="83" t="s">
        <v>204</v>
      </c>
      <c r="B12" s="130" t="s">
        <v>662</v>
      </c>
      <c r="C12" s="129">
        <v>109</v>
      </c>
      <c r="D12" s="130">
        <v>100</v>
      </c>
      <c r="E12" s="130"/>
    </row>
    <row r="13" spans="1:5" ht="18.75" x14ac:dyDescent="0.25">
      <c r="A13" s="87" t="s">
        <v>178</v>
      </c>
      <c r="B13" s="62"/>
      <c r="C13" s="129"/>
      <c r="D13" s="130"/>
      <c r="E13" s="130"/>
    </row>
    <row r="14" spans="1:5" ht="18.75" customHeight="1" x14ac:dyDescent="0.3">
      <c r="A14" s="53" t="s">
        <v>179</v>
      </c>
      <c r="B14" s="84" t="s">
        <v>183</v>
      </c>
      <c r="C14" s="223" t="s">
        <v>182</v>
      </c>
      <c r="D14" s="84"/>
      <c r="E14" s="84"/>
    </row>
    <row r="15" spans="1:5" ht="18.75" x14ac:dyDescent="0.25">
      <c r="A15" s="31" t="s">
        <v>180</v>
      </c>
      <c r="B15" s="62"/>
      <c r="C15" s="129"/>
      <c r="D15" s="130"/>
      <c r="E15" s="130"/>
    </row>
    <row r="16" spans="1:5" ht="18.75" x14ac:dyDescent="0.25">
      <c r="A16" s="31" t="s">
        <v>181</v>
      </c>
      <c r="B16" s="62"/>
      <c r="C16" s="129"/>
      <c r="D16" s="130"/>
      <c r="E16" s="130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5" r:id="rId1"/>
  </hyperlinks>
  <pageMargins left="0.7" right="0.7" top="0.75" bottom="0.75" header="0.3" footer="0.3"/>
  <pageSetup paperSize="9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288" t="s">
        <v>184</v>
      </c>
      <c r="B1" s="288"/>
    </row>
    <row r="2" spans="1:2" ht="18.75" x14ac:dyDescent="0.25">
      <c r="A2" s="226" t="s">
        <v>185</v>
      </c>
      <c r="B2" s="27" t="s">
        <v>192</v>
      </c>
    </row>
    <row r="3" spans="1:2" ht="73.5" customHeight="1" x14ac:dyDescent="0.25">
      <c r="A3" s="228" t="s">
        <v>186</v>
      </c>
      <c r="B3" s="238">
        <v>1</v>
      </c>
    </row>
    <row r="4" spans="1:2" ht="101.25" customHeight="1" x14ac:dyDescent="0.25">
      <c r="A4" s="228" t="s">
        <v>187</v>
      </c>
      <c r="B4" s="238">
        <v>82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C5" sqref="C5:D6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229" t="s">
        <v>188</v>
      </c>
      <c r="B1" s="229"/>
      <c r="C1" s="229"/>
      <c r="D1" s="229"/>
    </row>
    <row r="2" spans="1:4" ht="37.5" customHeight="1" x14ac:dyDescent="0.25">
      <c r="A2" s="27" t="s">
        <v>62</v>
      </c>
      <c r="B2" s="27" t="s">
        <v>189</v>
      </c>
      <c r="C2" s="27" t="s">
        <v>190</v>
      </c>
      <c r="D2" s="27" t="s">
        <v>191</v>
      </c>
    </row>
    <row r="3" spans="1:4" ht="44.25" customHeight="1" x14ac:dyDescent="0.25">
      <c r="A3" s="76">
        <v>1</v>
      </c>
      <c r="B3" s="31" t="s">
        <v>193</v>
      </c>
      <c r="C3" s="88"/>
      <c r="D3" s="21"/>
    </row>
    <row r="4" spans="1:4" ht="59.25" customHeight="1" x14ac:dyDescent="0.25">
      <c r="A4" s="76">
        <v>2</v>
      </c>
      <c r="B4" s="31" t="s">
        <v>194</v>
      </c>
      <c r="C4" s="88"/>
      <c r="D4" s="21"/>
    </row>
    <row r="5" spans="1:4" ht="49.5" customHeight="1" x14ac:dyDescent="0.25">
      <c r="A5" s="76">
        <v>3</v>
      </c>
      <c r="B5" s="31" t="s">
        <v>195</v>
      </c>
      <c r="C5" s="88" t="s">
        <v>663</v>
      </c>
      <c r="D5" s="21">
        <v>600</v>
      </c>
    </row>
    <row r="6" spans="1:4" ht="48.75" customHeight="1" x14ac:dyDescent="0.25">
      <c r="A6" s="76">
        <v>4</v>
      </c>
      <c r="B6" s="81" t="s">
        <v>178</v>
      </c>
      <c r="C6" s="88" t="s">
        <v>664</v>
      </c>
      <c r="D6" s="21">
        <v>3500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49" t="s">
        <v>157</v>
      </c>
      <c r="B1" s="349"/>
      <c r="C1" s="349"/>
      <c r="D1" s="349"/>
      <c r="E1" s="349"/>
    </row>
    <row r="2" spans="1:5" ht="39" customHeight="1" x14ac:dyDescent="0.25">
      <c r="A2" s="118" t="s">
        <v>62</v>
      </c>
      <c r="B2" s="118" t="s">
        <v>158</v>
      </c>
      <c r="C2" s="118" t="s">
        <v>159</v>
      </c>
      <c r="D2" s="118" t="s">
        <v>160</v>
      </c>
      <c r="E2" s="118" t="s">
        <v>161</v>
      </c>
    </row>
    <row r="3" spans="1:5" ht="18.75" x14ac:dyDescent="0.25">
      <c r="A3" s="80">
        <v>1</v>
      </c>
      <c r="B3" s="80" t="s">
        <v>162</v>
      </c>
      <c r="C3" s="120"/>
      <c r="D3" s="120"/>
      <c r="E3" s="81"/>
    </row>
    <row r="4" spans="1:5" ht="18.75" x14ac:dyDescent="0.25">
      <c r="A4" s="31">
        <v>2</v>
      </c>
      <c r="B4" s="80" t="s">
        <v>163</v>
      </c>
      <c r="C4" s="120"/>
      <c r="D4" s="120"/>
      <c r="E4" s="81"/>
    </row>
    <row r="5" spans="1:5" ht="18.75" x14ac:dyDescent="0.25">
      <c r="A5" s="80">
        <v>3</v>
      </c>
      <c r="B5" s="80" t="s">
        <v>164</v>
      </c>
      <c r="C5" s="120"/>
      <c r="D5" s="120"/>
      <c r="E5" s="81"/>
    </row>
    <row r="6" spans="1:5" ht="18.75" x14ac:dyDescent="0.25">
      <c r="A6" s="80">
        <v>4</v>
      </c>
      <c r="B6" s="80" t="s">
        <v>165</v>
      </c>
      <c r="C6" s="120"/>
      <c r="D6" s="120"/>
      <c r="E6" s="81"/>
    </row>
    <row r="7" spans="1:5" ht="75" x14ac:dyDescent="0.25">
      <c r="A7" s="31">
        <v>5</v>
      </c>
      <c r="B7" s="80" t="s">
        <v>166</v>
      </c>
      <c r="C7" s="120" t="s">
        <v>468</v>
      </c>
      <c r="D7" s="120">
        <v>1</v>
      </c>
      <c r="E7" s="81" t="s">
        <v>467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view="pageBreakPreview" zoomScaleNormal="80" zoomScaleSheetLayoutView="100" workbookViewId="0">
      <selection activeCell="L10" sqref="L10"/>
    </sheetView>
  </sheetViews>
  <sheetFormatPr defaultColWidth="9.140625" defaultRowHeight="15" x14ac:dyDescent="0.25"/>
  <cols>
    <col min="1" max="1" width="11.42578125" style="41" customWidth="1"/>
    <col min="2" max="2" width="12.5703125" style="41" customWidth="1"/>
    <col min="3" max="3" width="21.28515625" style="41" customWidth="1"/>
    <col min="4" max="4" width="13.140625" style="41" customWidth="1"/>
    <col min="5" max="5" width="24" style="41" customWidth="1"/>
    <col min="6" max="6" width="21.5703125" style="41" customWidth="1"/>
    <col min="7" max="7" width="11.28515625" style="41" customWidth="1"/>
    <col min="8" max="8" width="12.5703125" style="41" customWidth="1"/>
    <col min="9" max="9" width="11.5703125" style="41" customWidth="1"/>
    <col min="10" max="10" width="11.28515625" style="41" bestFit="1" customWidth="1"/>
    <col min="11" max="11" width="23.85546875" style="41" customWidth="1"/>
    <col min="12" max="12" width="22.140625" style="41" customWidth="1"/>
    <col min="13" max="13" width="18.42578125" style="41" customWidth="1"/>
    <col min="14" max="33" width="9.140625" style="41"/>
    <col min="34" max="34" width="12.28515625" style="41" bestFit="1" customWidth="1"/>
    <col min="35" max="16384" width="9.140625" style="41"/>
  </cols>
  <sheetData>
    <row r="1" spans="1:13" ht="18.75" customHeight="1" x14ac:dyDescent="0.25">
      <c r="A1" s="288" t="s">
        <v>132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13" ht="19.5" customHeight="1" x14ac:dyDescent="0.3">
      <c r="A2" s="354" t="s">
        <v>43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3" ht="18.75" x14ac:dyDescent="0.3">
      <c r="A3" s="324" t="s">
        <v>19</v>
      </c>
      <c r="B3" s="345" t="s">
        <v>13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3" ht="19.5" customHeight="1" x14ac:dyDescent="0.25">
      <c r="A4" s="324"/>
      <c r="B4" s="324" t="s">
        <v>14</v>
      </c>
      <c r="C4" s="324" t="s">
        <v>20</v>
      </c>
      <c r="D4" s="324" t="s">
        <v>133</v>
      </c>
      <c r="E4" s="324"/>
      <c r="F4" s="324" t="s">
        <v>15</v>
      </c>
      <c r="G4" s="318" t="s">
        <v>271</v>
      </c>
      <c r="H4" s="324" t="s">
        <v>81</v>
      </c>
      <c r="I4" s="324" t="s">
        <v>85</v>
      </c>
      <c r="J4" s="324" t="s">
        <v>16</v>
      </c>
      <c r="K4" s="324" t="s">
        <v>46</v>
      </c>
      <c r="L4" s="324" t="s">
        <v>17</v>
      </c>
    </row>
    <row r="5" spans="1:13" ht="37.5" customHeight="1" x14ac:dyDescent="0.25">
      <c r="A5" s="324"/>
      <c r="B5" s="324"/>
      <c r="C5" s="324"/>
      <c r="D5" s="27" t="s">
        <v>135</v>
      </c>
      <c r="E5" s="27" t="s">
        <v>134</v>
      </c>
      <c r="F5" s="324"/>
      <c r="G5" s="320"/>
      <c r="H5" s="324"/>
      <c r="I5" s="324"/>
      <c r="J5" s="324"/>
      <c r="K5" s="324"/>
      <c r="L5" s="324"/>
    </row>
    <row r="6" spans="1:13" s="93" customFormat="1" ht="36" customHeight="1" x14ac:dyDescent="0.3">
      <c r="A6" s="122">
        <f>SUM(B6:L6)-A10</f>
        <v>98</v>
      </c>
      <c r="B6" s="136"/>
      <c r="C6" s="136">
        <v>2</v>
      </c>
      <c r="D6" s="136">
        <v>4</v>
      </c>
      <c r="E6" s="136">
        <v>2</v>
      </c>
      <c r="F6" s="136">
        <v>4</v>
      </c>
      <c r="G6" s="136">
        <v>4</v>
      </c>
      <c r="H6" s="136">
        <v>15</v>
      </c>
      <c r="I6" s="136">
        <v>2</v>
      </c>
      <c r="J6" s="136">
        <v>46</v>
      </c>
      <c r="K6" s="136">
        <v>17</v>
      </c>
      <c r="L6" s="136">
        <v>17</v>
      </c>
      <c r="M6" s="112"/>
    </row>
    <row r="7" spans="1:13" ht="18.75" customHeight="1" x14ac:dyDescent="0.3">
      <c r="A7" s="350" t="str">
        <f>IF(A6=B6+C6+D6+E6+F6+G6+H6+I6+J6+K6+L6-A10,"ПРАВИЛЬНО"," НЕПРАВИЛЬНО")</f>
        <v>ПРАВИЛЬНО</v>
      </c>
      <c r="B7" s="351"/>
      <c r="C7" s="352" t="s">
        <v>18</v>
      </c>
      <c r="D7" s="352"/>
      <c r="E7" s="352"/>
      <c r="F7" s="352"/>
      <c r="G7" s="352"/>
      <c r="H7" s="352"/>
      <c r="I7" s="352"/>
      <c r="J7" s="352"/>
      <c r="K7" s="352"/>
      <c r="L7" s="353"/>
      <c r="M7" s="113"/>
    </row>
    <row r="8" spans="1:13" ht="36" customHeight="1" x14ac:dyDescent="0.25">
      <c r="A8" s="137">
        <f>SUM(B8:L8)</f>
        <v>100.00000000000001</v>
      </c>
      <c r="B8" s="137">
        <f>100/A6*(B6-B10)</f>
        <v>0</v>
      </c>
      <c r="C8" s="137">
        <f>100/A6*(C6-C10)</f>
        <v>2.0408163265306123</v>
      </c>
      <c r="D8" s="137">
        <f>100/A6*(D6-D10)</f>
        <v>4.0816326530612246</v>
      </c>
      <c r="E8" s="137">
        <f>100/A6*(E6-E10)</f>
        <v>2.0408163265306123</v>
      </c>
      <c r="F8" s="137">
        <f>100/A6*(F6-F10)</f>
        <v>2.0408163265306123</v>
      </c>
      <c r="G8" s="137">
        <f>100/A6*(G6-G10)</f>
        <v>4.0816326530612246</v>
      </c>
      <c r="H8" s="137">
        <f>100/A6*(H6-H10)</f>
        <v>11.224489795918368</v>
      </c>
      <c r="I8" s="137">
        <f>100/A6*(I6-I10)</f>
        <v>2.0408163265306123</v>
      </c>
      <c r="J8" s="137">
        <f>100/A6*(J6-J10)</f>
        <v>43.877551020408163</v>
      </c>
      <c r="K8" s="137">
        <f>100/A6*(K6-K10)</f>
        <v>14.285714285714286</v>
      </c>
      <c r="L8" s="137">
        <f>100/A6*(L6-L10)</f>
        <v>14.285714285714286</v>
      </c>
      <c r="M8" s="114"/>
    </row>
    <row r="9" spans="1:13" ht="19.5" customHeight="1" x14ac:dyDescent="0.3">
      <c r="A9" s="345" t="s">
        <v>219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113"/>
    </row>
    <row r="10" spans="1:13" s="72" customFormat="1" ht="36" customHeight="1" x14ac:dyDescent="0.25">
      <c r="A10" s="108">
        <f>SUM(B10:L10)</f>
        <v>15</v>
      </c>
      <c r="B10" s="21"/>
      <c r="C10" s="21"/>
      <c r="D10" s="21"/>
      <c r="E10" s="21"/>
      <c r="F10" s="21">
        <v>2</v>
      </c>
      <c r="G10" s="21"/>
      <c r="H10" s="21">
        <v>4</v>
      </c>
      <c r="I10" s="21"/>
      <c r="J10" s="21">
        <v>3</v>
      </c>
      <c r="K10" s="21">
        <v>3</v>
      </c>
      <c r="L10" s="21">
        <v>3</v>
      </c>
    </row>
    <row r="11" spans="1:13" ht="19.5" customHeight="1" x14ac:dyDescent="0.25">
      <c r="A11" s="344" t="s">
        <v>213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</row>
    <row r="12" spans="1:13" s="94" customFormat="1" ht="36" customHeight="1" x14ac:dyDescent="0.3">
      <c r="A12" s="38">
        <f>SUM(B12:L12)</f>
        <v>23</v>
      </c>
      <c r="B12" s="115"/>
      <c r="C12" s="115"/>
      <c r="D12" s="115"/>
      <c r="E12" s="115"/>
      <c r="F12" s="115">
        <v>1</v>
      </c>
      <c r="G12" s="115"/>
      <c r="H12" s="224">
        <v>1</v>
      </c>
      <c r="I12" s="224"/>
      <c r="J12" s="224">
        <v>16</v>
      </c>
      <c r="K12" s="224">
        <v>3</v>
      </c>
      <c r="L12" s="224">
        <v>2</v>
      </c>
    </row>
    <row r="13" spans="1:13" s="94" customFormat="1" ht="18.75" x14ac:dyDescent="0.3"/>
    <row r="14" spans="1:13" s="94" customFormat="1" ht="18.75" x14ac:dyDescent="0.3"/>
    <row r="15" spans="1:13" s="94" customFormat="1" ht="18.75" x14ac:dyDescent="0.3"/>
    <row r="16" spans="1:13" s="94" customFormat="1" ht="18.75" x14ac:dyDescent="0.3"/>
    <row r="17" s="94" customFormat="1" ht="18.75" x14ac:dyDescent="0.3"/>
    <row r="18" s="94" customFormat="1" ht="18.75" x14ac:dyDescent="0.3"/>
    <row r="19" s="94" customFormat="1" ht="18.75" x14ac:dyDescent="0.3"/>
    <row r="20" s="94" customFormat="1" ht="18.75" x14ac:dyDescent="0.3"/>
    <row r="21" s="94" customFormat="1" ht="18.75" x14ac:dyDescent="0.3"/>
    <row r="22" s="94" customFormat="1" ht="18.75" x14ac:dyDescent="0.3"/>
    <row r="23" s="94" customFormat="1" ht="18.75" x14ac:dyDescent="0.3"/>
    <row r="24" s="94" customFormat="1" ht="18.75" x14ac:dyDescent="0.3"/>
    <row r="25" s="94" customFormat="1" ht="18.75" x14ac:dyDescent="0.3"/>
    <row r="26" s="94" customFormat="1" ht="18.75" x14ac:dyDescent="0.3"/>
    <row r="27" s="94" customFormat="1" ht="18.75" x14ac:dyDescent="0.3"/>
    <row r="28" s="94" customFormat="1" ht="18.75" x14ac:dyDescent="0.3"/>
    <row r="29" s="94" customFormat="1" ht="18.75" x14ac:dyDescent="0.3"/>
    <row r="30" s="94" customFormat="1" ht="18.75" x14ac:dyDescent="0.3"/>
    <row r="31" s="94" customFormat="1" ht="18.75" x14ac:dyDescent="0.3"/>
    <row r="32" s="94" customFormat="1" ht="18.75" x14ac:dyDescent="0.3"/>
    <row r="33" s="94" customFormat="1" ht="18.75" x14ac:dyDescent="0.3"/>
    <row r="34" s="94" customFormat="1" ht="18.75" x14ac:dyDescent="0.3"/>
    <row r="35" s="94" customFormat="1" ht="18.75" x14ac:dyDescent="0.3"/>
    <row r="36" s="94" customFormat="1" ht="18.75" x14ac:dyDescent="0.3"/>
    <row r="37" s="94" customFormat="1" ht="18.75" x14ac:dyDescent="0.3"/>
    <row r="38" s="94" customFormat="1" ht="18.75" x14ac:dyDescent="0.3"/>
    <row r="39" s="94" customFormat="1" ht="18.75" x14ac:dyDescent="0.3"/>
    <row r="40" s="94" customFormat="1" ht="18.75" x14ac:dyDescent="0.3"/>
    <row r="41" s="94" customFormat="1" ht="18.75" x14ac:dyDescent="0.3"/>
    <row r="42" s="94" customFormat="1" ht="18.75" x14ac:dyDescent="0.3"/>
    <row r="43" s="94" customFormat="1" ht="18.75" x14ac:dyDescent="0.3"/>
    <row r="44" s="94" customFormat="1" ht="18.75" x14ac:dyDescent="0.3"/>
    <row r="45" s="94" customFormat="1" ht="18.75" x14ac:dyDescent="0.3"/>
    <row r="46" s="94" customFormat="1" ht="18.75" x14ac:dyDescent="0.3"/>
    <row r="47" s="94" customFormat="1" ht="18.75" x14ac:dyDescent="0.3"/>
    <row r="48" s="94" customFormat="1" ht="18.75" x14ac:dyDescent="0.3"/>
    <row r="49" s="94" customFormat="1" ht="18.75" x14ac:dyDescent="0.3"/>
    <row r="50" s="94" customFormat="1" ht="18.75" x14ac:dyDescent="0.3"/>
    <row r="51" s="94" customFormat="1" ht="18.75" x14ac:dyDescent="0.3"/>
    <row r="52" s="94" customFormat="1" ht="18.75" x14ac:dyDescent="0.3"/>
    <row r="53" s="94" customFormat="1" ht="18.75" x14ac:dyDescent="0.3"/>
    <row r="54" s="95" customFormat="1" x14ac:dyDescent="0.25"/>
    <row r="55" s="95" customFormat="1" x14ac:dyDescent="0.25"/>
    <row r="56" s="95" customFormat="1" x14ac:dyDescent="0.25"/>
    <row r="57" s="95" customFormat="1" x14ac:dyDescent="0.25"/>
    <row r="58" s="95" customFormat="1" x14ac:dyDescent="0.25"/>
    <row r="59" s="95" customFormat="1" x14ac:dyDescent="0.25"/>
  </sheetData>
  <sheetProtection password="DF93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  <mergeCell ref="A7:B7"/>
    <mergeCell ref="C7:L7"/>
    <mergeCell ref="A11:L11"/>
    <mergeCell ref="A9:L9"/>
    <mergeCell ref="G4:G5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ignoredErrors>
    <ignoredError sqref="H8:L8 A8: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11" sqref="F11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231</v>
      </c>
      <c r="B1" s="1"/>
      <c r="C1" s="1"/>
      <c r="D1" s="1"/>
    </row>
    <row r="2" spans="1:6" ht="18.75" x14ac:dyDescent="0.3">
      <c r="A2" s="2" t="s">
        <v>269</v>
      </c>
    </row>
    <row r="3" spans="1:6" ht="37.5" customHeight="1" x14ac:dyDescent="0.3">
      <c r="A3" s="162">
        <v>1</v>
      </c>
      <c r="B3" s="225" t="s">
        <v>280</v>
      </c>
      <c r="C3" s="153"/>
      <c r="D3" s="153"/>
      <c r="E3" s="154"/>
      <c r="F3" s="160" t="s">
        <v>288</v>
      </c>
    </row>
    <row r="4" spans="1:6" ht="37.5" customHeight="1" x14ac:dyDescent="0.3">
      <c r="A4" s="163">
        <v>2</v>
      </c>
      <c r="B4" s="159" t="s">
        <v>232</v>
      </c>
      <c r="C4" s="155"/>
      <c r="D4" s="155"/>
      <c r="E4" s="156"/>
      <c r="F4" s="161" t="s">
        <v>277</v>
      </c>
    </row>
    <row r="5" spans="1:6" ht="112.5" x14ac:dyDescent="0.3">
      <c r="A5" s="162">
        <v>4</v>
      </c>
      <c r="B5" s="160" t="s">
        <v>278</v>
      </c>
      <c r="C5" s="153"/>
      <c r="D5" s="157"/>
      <c r="E5" s="154"/>
      <c r="F5" s="160" t="s">
        <v>289</v>
      </c>
    </row>
    <row r="6" spans="1:6" ht="37.5" customHeight="1" x14ac:dyDescent="0.3">
      <c r="A6" s="162">
        <v>5</v>
      </c>
      <c r="B6" s="158" t="s">
        <v>290</v>
      </c>
      <c r="C6" s="153"/>
      <c r="D6" s="153"/>
      <c r="E6" s="154"/>
      <c r="F6" s="160" t="s">
        <v>291</v>
      </c>
    </row>
    <row r="7" spans="1:6" ht="96" customHeight="1" x14ac:dyDescent="0.3">
      <c r="A7" s="162">
        <v>6</v>
      </c>
      <c r="B7" s="160" t="s">
        <v>279</v>
      </c>
      <c r="C7" s="153"/>
      <c r="D7" s="153"/>
      <c r="E7" s="154"/>
      <c r="F7" s="160" t="s">
        <v>292</v>
      </c>
    </row>
    <row r="8" spans="1:6" ht="117" customHeight="1" x14ac:dyDescent="0.3">
      <c r="A8" s="162">
        <v>7</v>
      </c>
      <c r="B8" s="160" t="s">
        <v>273</v>
      </c>
      <c r="C8" s="153"/>
      <c r="D8" s="153"/>
      <c r="E8" s="154"/>
      <c r="F8" s="160" t="s">
        <v>293</v>
      </c>
    </row>
    <row r="9" spans="1:6" ht="113.25" customHeight="1" x14ac:dyDescent="0.3">
      <c r="A9" s="162">
        <v>8</v>
      </c>
      <c r="B9" s="160" t="s">
        <v>274</v>
      </c>
      <c r="C9" s="153"/>
      <c r="D9" s="153"/>
      <c r="E9" s="154"/>
      <c r="F9" s="160" t="s">
        <v>294</v>
      </c>
    </row>
    <row r="10" spans="1:6" ht="266.25" customHeight="1" x14ac:dyDescent="0.3">
      <c r="A10" s="162">
        <v>9</v>
      </c>
      <c r="B10" s="160" t="s">
        <v>272</v>
      </c>
      <c r="C10" s="153"/>
      <c r="D10" s="153"/>
      <c r="E10" s="154"/>
      <c r="F10" s="160" t="s">
        <v>295</v>
      </c>
    </row>
    <row r="11" spans="1:6" ht="116.25" customHeight="1" x14ac:dyDescent="0.3">
      <c r="A11" s="162">
        <v>10</v>
      </c>
      <c r="B11" s="160" t="s">
        <v>276</v>
      </c>
      <c r="C11" s="153"/>
      <c r="D11" s="153"/>
      <c r="E11" s="154"/>
      <c r="F11" s="160" t="s">
        <v>665</v>
      </c>
    </row>
    <row r="12" spans="1:6" ht="96" customHeight="1" x14ac:dyDescent="0.3">
      <c r="A12" s="162">
        <v>11</v>
      </c>
      <c r="B12" s="160" t="s">
        <v>275</v>
      </c>
      <c r="C12" s="153"/>
      <c r="D12" s="153"/>
      <c r="E12" s="154"/>
      <c r="F12" s="160" t="s">
        <v>296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view="pageBreakPreview" topLeftCell="A10" zoomScaleSheetLayoutView="100" workbookViewId="0">
      <selection activeCell="C28" sqref="C2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13" t="s">
        <v>44</v>
      </c>
      <c r="B1" s="313"/>
      <c r="C1" s="313"/>
    </row>
    <row r="2" spans="1:4" ht="18.75" customHeight="1" x14ac:dyDescent="0.25">
      <c r="A2" s="138" t="s">
        <v>1</v>
      </c>
      <c r="B2" s="138" t="s">
        <v>2</v>
      </c>
      <c r="C2" s="138" t="s">
        <v>47</v>
      </c>
    </row>
    <row r="3" spans="1:4" ht="18.75" customHeight="1" x14ac:dyDescent="0.25">
      <c r="A3" s="28" t="s">
        <v>205</v>
      </c>
      <c r="B3" s="132">
        <f>SUM(B6:B14)</f>
        <v>70</v>
      </c>
      <c r="C3" s="117">
        <f>SUM(B6:B14)</f>
        <v>70</v>
      </c>
      <c r="D3" s="141">
        <f>SUM(B6:B14)-B4</f>
        <v>61</v>
      </c>
    </row>
    <row r="4" spans="1:4" ht="55.5" customHeight="1" x14ac:dyDescent="0.25">
      <c r="A4" s="125" t="s">
        <v>221</v>
      </c>
      <c r="B4" s="66">
        <v>9</v>
      </c>
      <c r="C4" s="116"/>
      <c r="D4" s="141"/>
    </row>
    <row r="5" spans="1:4" ht="18.75" x14ac:dyDescent="0.25">
      <c r="A5" s="139" t="s">
        <v>0</v>
      </c>
      <c r="B5" s="106"/>
      <c r="C5" s="107"/>
    </row>
    <row r="6" spans="1:4" ht="18.75" x14ac:dyDescent="0.25">
      <c r="A6" s="30" t="s">
        <v>210</v>
      </c>
      <c r="B6" s="21">
        <v>46</v>
      </c>
      <c r="C6" s="32">
        <f>100/B3*B6</f>
        <v>65.714285714285722</v>
      </c>
    </row>
    <row r="7" spans="1:4" ht="18.75" customHeight="1" x14ac:dyDescent="0.25">
      <c r="A7" s="30" t="s">
        <v>21</v>
      </c>
      <c r="B7" s="21">
        <v>0</v>
      </c>
      <c r="C7" s="32">
        <f>100/B3*B7</f>
        <v>0</v>
      </c>
    </row>
    <row r="8" spans="1:4" ht="18.75" customHeight="1" x14ac:dyDescent="0.25">
      <c r="A8" s="30" t="s">
        <v>209</v>
      </c>
      <c r="B8" s="21">
        <v>0</v>
      </c>
      <c r="C8" s="32">
        <f>100/B3*B8</f>
        <v>0</v>
      </c>
    </row>
    <row r="9" spans="1:4" ht="18.75" customHeight="1" x14ac:dyDescent="0.25">
      <c r="A9" s="30" t="s">
        <v>22</v>
      </c>
      <c r="B9" s="21">
        <v>15</v>
      </c>
      <c r="C9" s="32">
        <f>100/B3*B9</f>
        <v>21.428571428571431</v>
      </c>
    </row>
    <row r="10" spans="1:4" ht="18.75" customHeight="1" x14ac:dyDescent="0.25">
      <c r="A10" s="30" t="s">
        <v>23</v>
      </c>
      <c r="B10" s="21">
        <v>2</v>
      </c>
      <c r="C10" s="32">
        <f>100/B3*B10</f>
        <v>2.8571428571428572</v>
      </c>
    </row>
    <row r="11" spans="1:4" ht="18.75" customHeight="1" x14ac:dyDescent="0.25">
      <c r="A11" s="30" t="s">
        <v>24</v>
      </c>
      <c r="B11" s="21">
        <v>3</v>
      </c>
      <c r="C11" s="32">
        <f>100/B3*B11</f>
        <v>4.2857142857142856</v>
      </c>
    </row>
    <row r="12" spans="1:4" ht="18.75" customHeight="1" x14ac:dyDescent="0.25">
      <c r="A12" s="30" t="s">
        <v>25</v>
      </c>
      <c r="B12" s="21">
        <v>0</v>
      </c>
      <c r="C12" s="32">
        <f>100/B3*B12</f>
        <v>0</v>
      </c>
    </row>
    <row r="13" spans="1:4" ht="18.75" customHeight="1" x14ac:dyDescent="0.25">
      <c r="A13" s="30" t="s">
        <v>26</v>
      </c>
      <c r="B13" s="21">
        <v>0</v>
      </c>
      <c r="C13" s="32">
        <f>100/B3*B13</f>
        <v>0</v>
      </c>
    </row>
    <row r="14" spans="1:4" ht="18.75" customHeight="1" x14ac:dyDescent="0.25">
      <c r="A14" s="31" t="s">
        <v>45</v>
      </c>
      <c r="B14" s="21">
        <v>4</v>
      </c>
      <c r="C14" s="32">
        <f>100/B3*B14</f>
        <v>5.7142857142857144</v>
      </c>
    </row>
    <row r="15" spans="1:4" ht="18.75" x14ac:dyDescent="0.25">
      <c r="A15" s="139" t="s">
        <v>27</v>
      </c>
      <c r="B15" s="109">
        <f>SUM(B16,B18,B19,B20)</f>
        <v>61</v>
      </c>
      <c r="C15" s="110" t="str">
        <f>IF(B15=D3,"ПРАВИЛЬНО","НЕПРАВИЛЬНО")</f>
        <v>ПРАВИЛЬНО</v>
      </c>
    </row>
    <row r="16" spans="1:4" ht="18.75" customHeight="1" x14ac:dyDescent="0.25">
      <c r="A16" s="30" t="s">
        <v>196</v>
      </c>
      <c r="B16" s="39">
        <v>47</v>
      </c>
      <c r="C16" s="32">
        <f>100/D3*B16</f>
        <v>77.049180327868854</v>
      </c>
    </row>
    <row r="17" spans="1:3" ht="56.25" customHeight="1" x14ac:dyDescent="0.25">
      <c r="A17" s="34" t="s">
        <v>218</v>
      </c>
      <c r="B17" s="40">
        <v>2</v>
      </c>
      <c r="C17" s="32">
        <f>100/D3*B17</f>
        <v>3.278688524590164</v>
      </c>
    </row>
    <row r="18" spans="1:3" ht="18.75" customHeight="1" x14ac:dyDescent="0.25">
      <c r="A18" s="30" t="s">
        <v>28</v>
      </c>
      <c r="B18" s="40">
        <v>2</v>
      </c>
      <c r="C18" s="32">
        <f>100/D3*B18</f>
        <v>3.278688524590164</v>
      </c>
    </row>
    <row r="19" spans="1:3" ht="18.75" customHeight="1" x14ac:dyDescent="0.25">
      <c r="A19" s="30" t="s">
        <v>29</v>
      </c>
      <c r="B19" s="40">
        <v>11</v>
      </c>
      <c r="C19" s="32">
        <f>100/D3*B19</f>
        <v>18.032786885245901</v>
      </c>
    </row>
    <row r="20" spans="1:3" ht="18.75" customHeight="1" x14ac:dyDescent="0.25">
      <c r="A20" s="30" t="s">
        <v>30</v>
      </c>
      <c r="B20" s="40">
        <v>1</v>
      </c>
      <c r="C20" s="32">
        <f>100/D3*B20</f>
        <v>1.639344262295082</v>
      </c>
    </row>
    <row r="21" spans="1:3" ht="18.75" x14ac:dyDescent="0.25">
      <c r="A21" s="139" t="s">
        <v>31</v>
      </c>
      <c r="B21" s="109">
        <f>SUM(B22:B25)</f>
        <v>70</v>
      </c>
      <c r="C21" s="110" t="str">
        <f>IF(B21=B3,"ПРАВИЛЬНО","НЕПРАВИЛЬНО")</f>
        <v>ПРАВИЛЬНО</v>
      </c>
    </row>
    <row r="22" spans="1:3" ht="18.75" customHeight="1" x14ac:dyDescent="0.25">
      <c r="A22" s="33" t="s">
        <v>32</v>
      </c>
      <c r="B22" s="39">
        <v>0</v>
      </c>
      <c r="C22" s="32">
        <f>100/B3*B22</f>
        <v>0</v>
      </c>
    </row>
    <row r="23" spans="1:3" ht="18.75" x14ac:dyDescent="0.25">
      <c r="A23" s="30" t="s">
        <v>33</v>
      </c>
      <c r="B23" s="40">
        <v>33</v>
      </c>
      <c r="C23" s="32">
        <f>100/B3*B23</f>
        <v>47.142857142857146</v>
      </c>
    </row>
    <row r="24" spans="1:3" ht="18.75" x14ac:dyDescent="0.25">
      <c r="A24" s="30" t="s">
        <v>34</v>
      </c>
      <c r="B24" s="40">
        <v>19</v>
      </c>
      <c r="C24" s="32">
        <f>100/B3*B24</f>
        <v>27.142857142857142</v>
      </c>
    </row>
    <row r="25" spans="1:3" ht="18.75" customHeight="1" x14ac:dyDescent="0.25">
      <c r="A25" s="30" t="s">
        <v>35</v>
      </c>
      <c r="B25" s="40">
        <v>18</v>
      </c>
      <c r="C25" s="32">
        <f>100/B3*B25</f>
        <v>25.714285714285715</v>
      </c>
    </row>
    <row r="26" spans="1:3" ht="18.75" x14ac:dyDescent="0.25">
      <c r="A26" s="139" t="s">
        <v>136</v>
      </c>
      <c r="B26" s="109">
        <f>SUM(B27:B30)</f>
        <v>61</v>
      </c>
      <c r="C26" s="110" t="str">
        <f>IF(B26=D3,"ПРАВИЛЬНО","НЕПРАВИЛЬНО")</f>
        <v>ПРАВИЛЬНО</v>
      </c>
    </row>
    <row r="27" spans="1:3" ht="18.75" customHeight="1" x14ac:dyDescent="0.25">
      <c r="A27" s="35" t="s">
        <v>42</v>
      </c>
      <c r="B27" s="40">
        <v>6</v>
      </c>
      <c r="C27" s="32">
        <f>100/D3*B27</f>
        <v>9.8360655737704921</v>
      </c>
    </row>
    <row r="28" spans="1:3" ht="18.75" customHeight="1" x14ac:dyDescent="0.25">
      <c r="A28" s="35" t="s">
        <v>36</v>
      </c>
      <c r="B28" s="40">
        <v>6</v>
      </c>
      <c r="C28" s="32">
        <f>100/D3*B28</f>
        <v>9.8360655737704921</v>
      </c>
    </row>
    <row r="29" spans="1:3" ht="18.75" customHeight="1" x14ac:dyDescent="0.25">
      <c r="A29" s="35" t="s">
        <v>37</v>
      </c>
      <c r="B29" s="40">
        <v>11</v>
      </c>
      <c r="C29" s="32">
        <f>100/D3*B29</f>
        <v>18.032786885245901</v>
      </c>
    </row>
    <row r="30" spans="1:3" ht="18.75" customHeight="1" x14ac:dyDescent="0.25">
      <c r="A30" s="35" t="s">
        <v>38</v>
      </c>
      <c r="B30" s="40">
        <v>38</v>
      </c>
      <c r="C30" s="32">
        <f>100/D3*B30</f>
        <v>62.295081967213115</v>
      </c>
    </row>
    <row r="31" spans="1:3" ht="18.75" x14ac:dyDescent="0.25">
      <c r="A31" s="111" t="s">
        <v>137</v>
      </c>
      <c r="B31" s="109">
        <f>SUM(B32:B35)</f>
        <v>61</v>
      </c>
      <c r="C31" s="110" t="str">
        <f>IF(B31=D3,"ПРАВИЛЬНО","НЕПРАВИЛЬНО")</f>
        <v>ПРАВИЛЬНО</v>
      </c>
    </row>
    <row r="32" spans="1:3" ht="18.75" customHeight="1" x14ac:dyDescent="0.25">
      <c r="A32" s="30" t="s">
        <v>42</v>
      </c>
      <c r="B32" s="40">
        <v>10</v>
      </c>
      <c r="C32" s="32">
        <f>100/D3*B32</f>
        <v>16.393442622950822</v>
      </c>
    </row>
    <row r="33" spans="1:3" ht="18.75" customHeight="1" x14ac:dyDescent="0.25">
      <c r="A33" s="30" t="s">
        <v>36</v>
      </c>
      <c r="B33" s="40">
        <v>31</v>
      </c>
      <c r="C33" s="32">
        <f>100/D3*B33</f>
        <v>50.819672131147541</v>
      </c>
    </row>
    <row r="34" spans="1:3" ht="18.75" customHeight="1" x14ac:dyDescent="0.25">
      <c r="A34" s="30" t="s">
        <v>37</v>
      </c>
      <c r="B34" s="40">
        <v>14</v>
      </c>
      <c r="C34" s="32">
        <f>100/D3*B34</f>
        <v>22.950819672131146</v>
      </c>
    </row>
    <row r="35" spans="1:3" ht="18.75" customHeight="1" x14ac:dyDescent="0.25">
      <c r="A35" s="30" t="s">
        <v>38</v>
      </c>
      <c r="B35" s="40">
        <v>6</v>
      </c>
      <c r="C35" s="32">
        <f>100/D3*B35</f>
        <v>9.8360655737704921</v>
      </c>
    </row>
    <row r="36" spans="1:3" ht="18.75" x14ac:dyDescent="0.25">
      <c r="A36" s="139" t="s">
        <v>39</v>
      </c>
      <c r="B36" s="109">
        <f>SUM(B37:B38)</f>
        <v>61</v>
      </c>
      <c r="C36" s="110" t="str">
        <f>IF(B36=D3,"ПРАВИЛЬНО","НЕПРАВИЛЬНО")</f>
        <v>ПРАВИЛЬНО</v>
      </c>
    </row>
    <row r="37" spans="1:3" ht="18.75" customHeight="1" x14ac:dyDescent="0.25">
      <c r="A37" s="30" t="s">
        <v>40</v>
      </c>
      <c r="B37" s="40">
        <v>35</v>
      </c>
      <c r="C37" s="32">
        <f>100/D3*B37</f>
        <v>57.377049180327873</v>
      </c>
    </row>
    <row r="38" spans="1:3" ht="18.75" customHeight="1" x14ac:dyDescent="0.25">
      <c r="A38" s="30" t="s">
        <v>41</v>
      </c>
      <c r="B38" s="40">
        <v>26</v>
      </c>
      <c r="C38" s="32">
        <f>100/D3*B38</f>
        <v>42.622950819672134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fitToHeight="0" orientation="landscape" r:id="rId1"/>
  <rowBreaks count="1" manualBreakCount="1">
    <brk id="20" max="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6" sqref="C6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37.5" customHeight="1" x14ac:dyDescent="0.3">
      <c r="A1" s="347" t="s">
        <v>138</v>
      </c>
      <c r="B1" s="347"/>
      <c r="C1" s="347"/>
      <c r="D1" s="41"/>
      <c r="E1" s="72"/>
      <c r="F1" s="41"/>
    </row>
    <row r="2" spans="1:6" ht="98.25" customHeight="1" x14ac:dyDescent="0.25">
      <c r="A2" s="226" t="s">
        <v>140</v>
      </c>
      <c r="B2" s="27" t="s">
        <v>141</v>
      </c>
      <c r="C2" s="27" t="s">
        <v>139</v>
      </c>
      <c r="D2" s="226" t="s">
        <v>140</v>
      </c>
      <c r="E2" s="27" t="s">
        <v>141</v>
      </c>
      <c r="F2" s="27" t="s">
        <v>139</v>
      </c>
    </row>
    <row r="3" spans="1:6" ht="37.5" x14ac:dyDescent="0.25">
      <c r="A3" s="89" t="s">
        <v>142</v>
      </c>
      <c r="B3" s="38">
        <f>SUM(B4:B24)</f>
        <v>9</v>
      </c>
      <c r="C3" s="29"/>
      <c r="D3" s="89" t="s">
        <v>143</v>
      </c>
      <c r="E3" s="38">
        <f>SUM(E4:E24)</f>
        <v>0</v>
      </c>
      <c r="F3" s="29"/>
    </row>
    <row r="4" spans="1:6" ht="93.75" x14ac:dyDescent="0.25">
      <c r="A4" s="91" t="s">
        <v>546</v>
      </c>
      <c r="B4" s="21">
        <v>5</v>
      </c>
      <c r="C4" s="81" t="s">
        <v>547</v>
      </c>
      <c r="D4" s="92"/>
      <c r="E4" s="21"/>
      <c r="F4" s="81"/>
    </row>
    <row r="5" spans="1:6" ht="112.5" x14ac:dyDescent="0.25">
      <c r="A5" s="90" t="s">
        <v>548</v>
      </c>
      <c r="B5" s="21">
        <v>3</v>
      </c>
      <c r="C5" s="81" t="s">
        <v>547</v>
      </c>
      <c r="D5" s="90"/>
      <c r="E5" s="21"/>
      <c r="F5" s="81"/>
    </row>
    <row r="6" spans="1:6" ht="131.25" x14ac:dyDescent="0.25">
      <c r="A6" s="90" t="s">
        <v>597</v>
      </c>
      <c r="B6" s="21">
        <v>1</v>
      </c>
      <c r="C6" s="81" t="s">
        <v>598</v>
      </c>
      <c r="D6" s="90"/>
      <c r="E6" s="21"/>
      <c r="F6" s="81"/>
    </row>
    <row r="7" spans="1:6" ht="18.75" x14ac:dyDescent="0.25">
      <c r="A7" s="90"/>
      <c r="B7" s="21"/>
      <c r="C7" s="81"/>
      <c r="D7" s="90"/>
      <c r="E7" s="21"/>
      <c r="F7" s="81"/>
    </row>
    <row r="8" spans="1:6" ht="18.75" x14ac:dyDescent="0.25">
      <c r="A8" s="90"/>
      <c r="B8" s="21"/>
      <c r="C8" s="81"/>
      <c r="D8" s="90"/>
      <c r="E8" s="21"/>
      <c r="F8" s="81"/>
    </row>
    <row r="9" spans="1:6" ht="18.75" x14ac:dyDescent="0.25">
      <c r="A9" s="90"/>
      <c r="B9" s="21"/>
      <c r="C9" s="81"/>
      <c r="D9" s="90"/>
      <c r="E9" s="21"/>
      <c r="F9" s="81"/>
    </row>
    <row r="10" spans="1:6" ht="18.75" x14ac:dyDescent="0.25">
      <c r="A10" s="90"/>
      <c r="B10" s="21"/>
      <c r="C10" s="81"/>
      <c r="D10" s="90"/>
      <c r="E10" s="21"/>
      <c r="F10" s="81"/>
    </row>
    <row r="11" spans="1:6" ht="18.75" x14ac:dyDescent="0.25">
      <c r="A11" s="90"/>
      <c r="B11" s="21"/>
      <c r="C11" s="81"/>
      <c r="D11" s="90"/>
      <c r="E11" s="21"/>
      <c r="F11" s="81"/>
    </row>
    <row r="12" spans="1:6" ht="18.75" x14ac:dyDescent="0.25">
      <c r="A12" s="90"/>
      <c r="B12" s="21"/>
      <c r="C12" s="81"/>
      <c r="D12" s="90"/>
      <c r="E12" s="21"/>
      <c r="F12" s="81"/>
    </row>
    <row r="13" spans="1:6" ht="18.75" x14ac:dyDescent="0.25">
      <c r="A13" s="90"/>
      <c r="B13" s="21"/>
      <c r="C13" s="81"/>
      <c r="D13" s="90"/>
      <c r="E13" s="21"/>
      <c r="F13" s="81"/>
    </row>
    <row r="14" spans="1:6" ht="18.75" x14ac:dyDescent="0.25">
      <c r="A14" s="90"/>
      <c r="B14" s="21"/>
      <c r="C14" s="81"/>
      <c r="D14" s="90"/>
      <c r="E14" s="21"/>
      <c r="F14" s="81"/>
    </row>
    <row r="15" spans="1:6" ht="18.75" x14ac:dyDescent="0.25">
      <c r="A15" s="90"/>
      <c r="B15" s="21"/>
      <c r="C15" s="81"/>
      <c r="D15" s="90"/>
      <c r="E15" s="21"/>
      <c r="F15" s="81"/>
    </row>
    <row r="16" spans="1:6" ht="18.75" x14ac:dyDescent="0.25">
      <c r="A16" s="90"/>
      <c r="B16" s="21"/>
      <c r="C16" s="81"/>
      <c r="D16" s="90"/>
      <c r="E16" s="21"/>
      <c r="F16" s="81"/>
    </row>
    <row r="17" spans="1:6" ht="18.75" x14ac:dyDescent="0.25">
      <c r="A17" s="90"/>
      <c r="B17" s="21"/>
      <c r="C17" s="81"/>
      <c r="D17" s="90"/>
      <c r="E17" s="21"/>
      <c r="F17" s="81"/>
    </row>
    <row r="18" spans="1:6" ht="18.75" x14ac:dyDescent="0.25">
      <c r="A18" s="90"/>
      <c r="B18" s="21"/>
      <c r="C18" s="81"/>
      <c r="D18" s="90"/>
      <c r="E18" s="21"/>
      <c r="F18" s="81"/>
    </row>
    <row r="19" spans="1:6" ht="18.75" x14ac:dyDescent="0.25">
      <c r="A19" s="90"/>
      <c r="B19" s="21"/>
      <c r="C19" s="81"/>
      <c r="D19" s="90"/>
      <c r="E19" s="21"/>
      <c r="F19" s="81"/>
    </row>
    <row r="20" spans="1:6" ht="18.75" x14ac:dyDescent="0.25">
      <c r="A20" s="90"/>
      <c r="B20" s="21"/>
      <c r="C20" s="81"/>
      <c r="D20" s="90"/>
      <c r="E20" s="21"/>
      <c r="F20" s="81"/>
    </row>
    <row r="21" spans="1:6" ht="18.75" x14ac:dyDescent="0.25">
      <c r="A21" s="90"/>
      <c r="B21" s="21"/>
      <c r="C21" s="81"/>
      <c r="D21" s="90"/>
      <c r="E21" s="21"/>
      <c r="F21" s="81"/>
    </row>
    <row r="22" spans="1:6" ht="18.75" x14ac:dyDescent="0.25">
      <c r="A22" s="90"/>
      <c r="B22" s="21"/>
      <c r="C22" s="81"/>
      <c r="D22" s="90"/>
      <c r="E22" s="21"/>
      <c r="F22" s="81"/>
    </row>
    <row r="23" spans="1:6" ht="18.75" x14ac:dyDescent="0.25">
      <c r="A23" s="90"/>
      <c r="B23" s="21"/>
      <c r="C23" s="81"/>
      <c r="D23" s="90"/>
      <c r="E23" s="21"/>
      <c r="F23" s="81"/>
    </row>
    <row r="24" spans="1:6" ht="18.75" x14ac:dyDescent="0.25">
      <c r="A24" s="90"/>
      <c r="B24" s="21"/>
      <c r="C24" s="81"/>
      <c r="D24" s="90"/>
      <c r="E24" s="21"/>
      <c r="F24" s="81"/>
    </row>
  </sheetData>
  <sheetProtection sort="0" autoFilter="0" pivotTables="0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E14" sqref="E14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55" t="s">
        <v>48</v>
      </c>
      <c r="B1" s="355"/>
      <c r="C1" s="355"/>
      <c r="D1" s="355"/>
      <c r="E1" s="355"/>
    </row>
    <row r="2" spans="1:5" ht="18.75" x14ac:dyDescent="0.25">
      <c r="A2" s="324" t="s">
        <v>49</v>
      </c>
      <c r="B2" s="356" t="s">
        <v>50</v>
      </c>
      <c r="C2" s="356"/>
      <c r="D2" s="356"/>
      <c r="E2" s="356"/>
    </row>
    <row r="3" spans="1:5" ht="57.75" customHeight="1" x14ac:dyDescent="0.25">
      <c r="A3" s="324"/>
      <c r="B3" s="36" t="s">
        <v>51</v>
      </c>
      <c r="C3" s="36" t="s">
        <v>54</v>
      </c>
      <c r="D3" s="37" t="s">
        <v>53</v>
      </c>
      <c r="E3" s="27" t="s">
        <v>52</v>
      </c>
    </row>
    <row r="4" spans="1:5" ht="18.75" x14ac:dyDescent="0.25">
      <c r="A4" s="31" t="s">
        <v>79</v>
      </c>
      <c r="B4" s="21"/>
      <c r="C4" s="96"/>
      <c r="D4" s="97"/>
      <c r="E4" s="97"/>
    </row>
    <row r="5" spans="1:5" ht="18.75" x14ac:dyDescent="0.25">
      <c r="A5" s="34" t="s">
        <v>83</v>
      </c>
      <c r="B5" s="24"/>
      <c r="C5" s="96"/>
      <c r="D5" s="97"/>
      <c r="E5" s="97"/>
    </row>
    <row r="6" spans="1:5" ht="18.75" x14ac:dyDescent="0.25">
      <c r="A6" s="59" t="s">
        <v>206</v>
      </c>
      <c r="B6" s="98"/>
      <c r="C6" s="98"/>
      <c r="D6" s="23"/>
      <c r="E6" s="23"/>
    </row>
    <row r="7" spans="1:5" ht="18.75" x14ac:dyDescent="0.25">
      <c r="A7" s="59" t="s">
        <v>80</v>
      </c>
      <c r="B7" s="98"/>
      <c r="C7" s="98"/>
      <c r="D7" s="23"/>
      <c r="E7" s="23"/>
    </row>
    <row r="8" spans="1:5" ht="18.75" x14ac:dyDescent="0.25">
      <c r="A8" s="34" t="s">
        <v>214</v>
      </c>
      <c r="B8" s="24">
        <v>2</v>
      </c>
      <c r="C8" s="96"/>
      <c r="D8" s="23"/>
      <c r="E8" s="97"/>
    </row>
    <row r="9" spans="1:5" ht="18.75" x14ac:dyDescent="0.25">
      <c r="A9" s="59" t="s">
        <v>84</v>
      </c>
      <c r="B9" s="23"/>
      <c r="C9" s="99"/>
      <c r="D9" s="23"/>
      <c r="E9" s="23"/>
    </row>
    <row r="10" spans="1:5" ht="18.75" x14ac:dyDescent="0.25">
      <c r="A10" s="59" t="s">
        <v>82</v>
      </c>
      <c r="B10" s="98"/>
      <c r="C10" s="99"/>
      <c r="D10" s="23"/>
      <c r="E10" s="23"/>
    </row>
    <row r="11" spans="1:5" ht="18.75" x14ac:dyDescent="0.25">
      <c r="A11" s="59" t="s">
        <v>86</v>
      </c>
      <c r="B11" s="98"/>
      <c r="C11" s="99"/>
      <c r="D11" s="23"/>
      <c r="E11" s="23"/>
    </row>
    <row r="12" spans="1:5" ht="18.75" x14ac:dyDescent="0.25">
      <c r="A12" s="59" t="s">
        <v>87</v>
      </c>
      <c r="B12" s="98"/>
      <c r="C12" s="99"/>
      <c r="D12" s="23"/>
      <c r="E12" s="23"/>
    </row>
    <row r="13" spans="1:5" ht="18.75" x14ac:dyDescent="0.25">
      <c r="A13" s="59" t="s">
        <v>207</v>
      </c>
      <c r="B13" s="98"/>
      <c r="C13" s="99"/>
      <c r="D13" s="23">
        <v>1</v>
      </c>
      <c r="E13" s="23"/>
    </row>
    <row r="14" spans="1:5" ht="37.5" x14ac:dyDescent="0.25">
      <c r="A14" s="34" t="s">
        <v>208</v>
      </c>
      <c r="B14" s="98"/>
      <c r="C14" s="99"/>
      <c r="D14" s="23"/>
      <c r="E14" s="23"/>
    </row>
    <row r="15" spans="1:5" ht="18.75" x14ac:dyDescent="0.25">
      <c r="A15" s="80" t="s">
        <v>81</v>
      </c>
      <c r="B15" s="23">
        <v>1</v>
      </c>
      <c r="C15" s="98">
        <v>3</v>
      </c>
      <c r="D15" s="23"/>
      <c r="E15" s="23"/>
    </row>
    <row r="16" spans="1:5" ht="18.75" x14ac:dyDescent="0.25">
      <c r="A16" s="59" t="s">
        <v>85</v>
      </c>
      <c r="B16" s="98"/>
      <c r="C16" s="98"/>
      <c r="D16" s="23"/>
      <c r="E16" s="23"/>
    </row>
    <row r="17" spans="1:5" ht="18.75" x14ac:dyDescent="0.25">
      <c r="A17" s="100" t="s">
        <v>88</v>
      </c>
      <c r="B17" s="101">
        <v>3</v>
      </c>
      <c r="C17" s="38">
        <v>3</v>
      </c>
      <c r="D17" s="38">
        <v>1</v>
      </c>
      <c r="E17" s="38"/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topLeftCell="A4" zoomScaleNormal="100" zoomScaleSheetLayoutView="100" workbookViewId="0">
      <selection activeCell="C16" sqref="C16:H16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13" t="s">
        <v>89</v>
      </c>
      <c r="B1" s="313"/>
      <c r="C1" s="313"/>
      <c r="D1" s="313"/>
      <c r="E1" s="313"/>
      <c r="F1" s="313"/>
      <c r="G1" s="313"/>
      <c r="H1" s="313"/>
    </row>
    <row r="2" spans="1:9" s="4" customFormat="1" ht="18.75" x14ac:dyDescent="0.3">
      <c r="A2" s="43" t="s">
        <v>75</v>
      </c>
      <c r="B2" s="43"/>
      <c r="C2" s="43"/>
      <c r="D2" s="43"/>
      <c r="E2" s="43"/>
      <c r="F2" s="43"/>
      <c r="G2" s="43"/>
      <c r="H2" s="43"/>
    </row>
    <row r="3" spans="1:9" s="1" customFormat="1" ht="21" customHeight="1" x14ac:dyDescent="0.3">
      <c r="A3" s="318" t="s">
        <v>62</v>
      </c>
      <c r="B3" s="321" t="s">
        <v>78</v>
      </c>
      <c r="C3" s="314" t="s">
        <v>197</v>
      </c>
      <c r="D3" s="315"/>
      <c r="E3" s="314" t="s">
        <v>216</v>
      </c>
      <c r="F3" s="315"/>
      <c r="G3" s="324" t="s">
        <v>0</v>
      </c>
      <c r="H3" s="324"/>
    </row>
    <row r="4" spans="1:9" s="1" customFormat="1" ht="54" customHeight="1" x14ac:dyDescent="0.3">
      <c r="A4" s="319"/>
      <c r="B4" s="322"/>
      <c r="C4" s="316"/>
      <c r="D4" s="317"/>
      <c r="E4" s="316"/>
      <c r="F4" s="323"/>
      <c r="G4" s="324" t="s">
        <v>198</v>
      </c>
      <c r="H4" s="324" t="s">
        <v>217</v>
      </c>
    </row>
    <row r="5" spans="1:9" s="1" customFormat="1" ht="18.75" hidden="1" customHeight="1" x14ac:dyDescent="0.3">
      <c r="A5" s="319"/>
      <c r="B5" s="322"/>
      <c r="C5" s="44"/>
      <c r="D5" s="44"/>
      <c r="E5" s="44"/>
      <c r="F5" s="45"/>
      <c r="G5" s="324"/>
      <c r="H5" s="324"/>
    </row>
    <row r="6" spans="1:9" s="1" customFormat="1" ht="21.75" customHeight="1" x14ac:dyDescent="0.3">
      <c r="A6" s="320"/>
      <c r="B6" s="323"/>
      <c r="C6" s="27" t="s">
        <v>59</v>
      </c>
      <c r="D6" s="27" t="s">
        <v>90</v>
      </c>
      <c r="E6" s="27" t="s">
        <v>59</v>
      </c>
      <c r="F6" s="46" t="s">
        <v>90</v>
      </c>
      <c r="G6" s="324"/>
      <c r="H6" s="324"/>
    </row>
    <row r="7" spans="1:9" s="1" customFormat="1" ht="39" customHeight="1" x14ac:dyDescent="0.3">
      <c r="A7" s="47">
        <v>1</v>
      </c>
      <c r="B7" s="48" t="s">
        <v>60</v>
      </c>
      <c r="C7" s="52">
        <v>26</v>
      </c>
      <c r="D7" s="52">
        <v>26</v>
      </c>
      <c r="E7" s="52">
        <v>390</v>
      </c>
      <c r="F7" s="52">
        <v>390</v>
      </c>
      <c r="G7" s="52"/>
      <c r="H7" s="52"/>
    </row>
    <row r="8" spans="1:9" s="1" customFormat="1" ht="39" customHeight="1" x14ac:dyDescent="0.3">
      <c r="A8" s="47">
        <v>2</v>
      </c>
      <c r="B8" s="48" t="s">
        <v>61</v>
      </c>
      <c r="C8" s="52">
        <v>1</v>
      </c>
      <c r="D8" s="52">
        <v>1</v>
      </c>
      <c r="E8" s="52">
        <v>12</v>
      </c>
      <c r="F8" s="52">
        <v>13</v>
      </c>
      <c r="G8" s="52"/>
      <c r="H8" s="52"/>
    </row>
    <row r="9" spans="1:9" s="1" customFormat="1" ht="19.5" customHeight="1" x14ac:dyDescent="0.3">
      <c r="A9" s="310">
        <v>3</v>
      </c>
      <c r="B9" s="119" t="s">
        <v>69</v>
      </c>
      <c r="C9" s="295">
        <v>4</v>
      </c>
      <c r="D9" s="295">
        <v>4</v>
      </c>
      <c r="E9" s="297">
        <v>54</v>
      </c>
      <c r="F9" s="298"/>
      <c r="G9" s="295"/>
      <c r="H9" s="121"/>
    </row>
    <row r="10" spans="1:9" s="1" customFormat="1" ht="18.75" customHeight="1" x14ac:dyDescent="0.3">
      <c r="A10" s="311"/>
      <c r="B10" s="119" t="s">
        <v>92</v>
      </c>
      <c r="C10" s="296"/>
      <c r="D10" s="296"/>
      <c r="E10" s="52">
        <v>40</v>
      </c>
      <c r="F10" s="52">
        <v>40</v>
      </c>
      <c r="G10" s="296"/>
      <c r="H10" s="52"/>
    </row>
    <row r="11" spans="1:9" s="1" customFormat="1" ht="56.25" customHeight="1" x14ac:dyDescent="0.3">
      <c r="A11" s="47">
        <v>4</v>
      </c>
      <c r="B11" s="49" t="s">
        <v>70</v>
      </c>
      <c r="C11" s="52">
        <v>0</v>
      </c>
      <c r="D11" s="52">
        <v>0</v>
      </c>
      <c r="E11" s="52">
        <v>0</v>
      </c>
      <c r="F11" s="52">
        <v>0</v>
      </c>
      <c r="G11" s="52"/>
      <c r="H11" s="52"/>
    </row>
    <row r="12" spans="1:9" s="1" customFormat="1" ht="56.25" x14ac:dyDescent="0.3">
      <c r="A12" s="47">
        <v>5</v>
      </c>
      <c r="B12" s="48" t="s">
        <v>71</v>
      </c>
      <c r="C12" s="52">
        <v>11</v>
      </c>
      <c r="D12" s="52">
        <v>11</v>
      </c>
      <c r="E12" s="52">
        <v>275</v>
      </c>
      <c r="F12" s="52">
        <v>275</v>
      </c>
      <c r="G12" s="52"/>
      <c r="H12" s="52"/>
    </row>
    <row r="13" spans="1:9" s="1" customFormat="1" ht="39" customHeight="1" x14ac:dyDescent="0.3">
      <c r="A13" s="47">
        <v>6</v>
      </c>
      <c r="B13" s="49" t="s">
        <v>72</v>
      </c>
      <c r="C13" s="52">
        <v>1</v>
      </c>
      <c r="D13" s="52">
        <v>1</v>
      </c>
      <c r="E13" s="52">
        <v>13</v>
      </c>
      <c r="F13" s="52">
        <v>13</v>
      </c>
      <c r="G13" s="52"/>
      <c r="H13" s="52"/>
    </row>
    <row r="14" spans="1:9" s="2" customFormat="1" ht="39" customHeight="1" x14ac:dyDescent="0.3">
      <c r="A14" s="299" t="s">
        <v>91</v>
      </c>
      <c r="B14" s="300"/>
      <c r="C14" s="312"/>
      <c r="D14" s="312"/>
      <c r="E14" s="50">
        <f>SUM(E7,E8,E11,E12,E13)</f>
        <v>690</v>
      </c>
      <c r="F14" s="50">
        <f>SUM(F7,F8,F11,F12,F13)</f>
        <v>691</v>
      </c>
      <c r="G14" s="308"/>
      <c r="H14" s="50"/>
      <c r="I14" s="140"/>
    </row>
    <row r="15" spans="1:9" ht="39" customHeight="1" x14ac:dyDescent="0.25">
      <c r="A15" s="301"/>
      <c r="B15" s="302"/>
      <c r="C15" s="309"/>
      <c r="D15" s="309"/>
      <c r="E15" s="51">
        <f>E10</f>
        <v>40</v>
      </c>
      <c r="F15" s="51">
        <f>F10</f>
        <v>40</v>
      </c>
      <c r="G15" s="309"/>
      <c r="H15" s="51"/>
    </row>
    <row r="16" spans="1:9" ht="18.75" x14ac:dyDescent="0.3">
      <c r="A16" s="303" t="s">
        <v>215</v>
      </c>
      <c r="B16" s="304"/>
      <c r="C16" s="305">
        <f>F14+E9</f>
        <v>745</v>
      </c>
      <c r="D16" s="306"/>
      <c r="E16" s="306"/>
      <c r="F16" s="306"/>
      <c r="G16" s="306"/>
      <c r="H16" s="307"/>
      <c r="I16" s="135">
        <f>F14+F15</f>
        <v>731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password="DF93" sheet="1" objects="1" scenarios="1"/>
  <mergeCells count="19">
    <mergeCell ref="A1:H1"/>
    <mergeCell ref="C3:D4"/>
    <mergeCell ref="A3:A6"/>
    <mergeCell ref="B3:B6"/>
    <mergeCell ref="E3:F4"/>
    <mergeCell ref="G4:G6"/>
    <mergeCell ref="H4:H6"/>
    <mergeCell ref="G3:H3"/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C14" sqref="C14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25" t="s">
        <v>76</v>
      </c>
      <c r="B1" s="325"/>
      <c r="C1" s="325"/>
      <c r="D1" s="6"/>
    </row>
    <row r="2" spans="1:4" ht="38.25" customHeight="1" x14ac:dyDescent="0.25">
      <c r="A2" s="123" t="s">
        <v>1</v>
      </c>
      <c r="B2" s="128" t="s">
        <v>2</v>
      </c>
      <c r="C2" s="123" t="s">
        <v>77</v>
      </c>
      <c r="D2" s="8"/>
    </row>
    <row r="3" spans="1:4" ht="18.75" x14ac:dyDescent="0.25">
      <c r="A3" s="142" t="s">
        <v>3</v>
      </c>
      <c r="B3" s="144">
        <f>SUM(B4:B8)</f>
        <v>731</v>
      </c>
      <c r="C3" s="143" t="str">
        <f>IF(B3='Раздел 1.1'!I16,"ПРАВИЛЬНО","НЕПРАВИЛЬНО")</f>
        <v>ПРАВИЛЬНО</v>
      </c>
      <c r="D3" s="8"/>
    </row>
    <row r="4" spans="1:4" ht="18.75" customHeight="1" x14ac:dyDescent="0.25">
      <c r="A4" s="125" t="s">
        <v>4</v>
      </c>
      <c r="B4" s="127">
        <v>14</v>
      </c>
      <c r="C4" s="124">
        <f>100/'Раздел 1.1'!I16*B4</f>
        <v>1.9151846785225719</v>
      </c>
      <c r="D4" s="11"/>
    </row>
    <row r="5" spans="1:4" ht="18.75" customHeight="1" x14ac:dyDescent="0.25">
      <c r="A5" s="125" t="s">
        <v>5</v>
      </c>
      <c r="B5" s="127">
        <v>174</v>
      </c>
      <c r="C5" s="124">
        <f>100/'Раздел 1.1'!I16*B5</f>
        <v>23.803009575923394</v>
      </c>
      <c r="D5" s="11"/>
    </row>
    <row r="6" spans="1:4" ht="18.75" customHeight="1" x14ac:dyDescent="0.25">
      <c r="A6" s="125" t="s">
        <v>6</v>
      </c>
      <c r="B6" s="127">
        <v>189</v>
      </c>
      <c r="C6" s="124">
        <f>100/'Раздел 1.1'!I16*B6</f>
        <v>25.854993160054718</v>
      </c>
      <c r="D6" s="11"/>
    </row>
    <row r="7" spans="1:4" ht="18.75" customHeight="1" x14ac:dyDescent="0.25">
      <c r="A7" s="125" t="s">
        <v>73</v>
      </c>
      <c r="B7" s="127">
        <v>215</v>
      </c>
      <c r="C7" s="124">
        <f>100/'Раздел 1.1'!I16*B7</f>
        <v>29.411764705882351</v>
      </c>
      <c r="D7" s="11"/>
    </row>
    <row r="8" spans="1:4" ht="18.75" customHeight="1" x14ac:dyDescent="0.25">
      <c r="A8" s="126" t="s">
        <v>74</v>
      </c>
      <c r="B8" s="127">
        <v>139</v>
      </c>
      <c r="C8" s="124">
        <f>100/'Раздел 1.1'!I16*B8</f>
        <v>19.015047879616962</v>
      </c>
      <c r="D8" s="11"/>
    </row>
    <row r="9" spans="1:4" ht="18.75" x14ac:dyDescent="0.25">
      <c r="A9" s="142" t="s">
        <v>7</v>
      </c>
      <c r="B9" s="144">
        <f>SUM(B10:B15)</f>
        <v>731</v>
      </c>
      <c r="C9" s="143" t="str">
        <f>IF(B9='Раздел 1.1'!I16,"ПРАВИЛЬНО","НЕПРАВИЛЬНО")</f>
        <v>ПРАВИЛЬНО</v>
      </c>
      <c r="D9" s="8"/>
    </row>
    <row r="10" spans="1:4" ht="18.75" customHeight="1" x14ac:dyDescent="0.25">
      <c r="A10" s="125" t="s">
        <v>8</v>
      </c>
      <c r="B10" s="127">
        <v>5</v>
      </c>
      <c r="C10" s="124">
        <f>100/'Раздел 1.1'!I16*B10</f>
        <v>0.68399452804377558</v>
      </c>
      <c r="D10" s="11"/>
    </row>
    <row r="11" spans="1:4" ht="18.75" customHeight="1" x14ac:dyDescent="0.25">
      <c r="A11" s="125" t="s">
        <v>9</v>
      </c>
      <c r="B11" s="127">
        <v>354</v>
      </c>
      <c r="C11" s="124">
        <f>100/'Раздел 1.1'!I16*B11</f>
        <v>48.426812585499313</v>
      </c>
      <c r="D11" s="11"/>
    </row>
    <row r="12" spans="1:4" ht="18.75" customHeight="1" x14ac:dyDescent="0.25">
      <c r="A12" s="125" t="s">
        <v>10</v>
      </c>
      <c r="B12" s="127">
        <v>29</v>
      </c>
      <c r="C12" s="124">
        <f>100/'Раздел 1.1'!I16*B12</f>
        <v>3.9671682626538987</v>
      </c>
      <c r="D12" s="11"/>
    </row>
    <row r="13" spans="1:4" ht="18.75" customHeight="1" x14ac:dyDescent="0.25">
      <c r="A13" s="125" t="s">
        <v>11</v>
      </c>
      <c r="B13" s="127">
        <v>74</v>
      </c>
      <c r="C13" s="124">
        <f>100/'Раздел 1.1'!I16*B13</f>
        <v>10.12311901504788</v>
      </c>
      <c r="D13" s="11"/>
    </row>
    <row r="14" spans="1:4" ht="18.75" customHeight="1" x14ac:dyDescent="0.25">
      <c r="A14" s="125" t="s">
        <v>12</v>
      </c>
      <c r="B14" s="127">
        <v>153</v>
      </c>
      <c r="C14" s="124">
        <f>100/'Раздел 1.1'!I16*B14</f>
        <v>20.930232558139533</v>
      </c>
      <c r="D14" s="11"/>
    </row>
    <row r="15" spans="1:4" ht="18.75" x14ac:dyDescent="0.25">
      <c r="A15" s="125" t="s">
        <v>220</v>
      </c>
      <c r="B15" s="127">
        <v>116</v>
      </c>
      <c r="C15" s="124">
        <f>100/'Раздел 1.1'!I16*B15</f>
        <v>15.868673050615595</v>
      </c>
    </row>
  </sheetData>
  <sheetProtection password="DF93" sheet="1" objects="1" scenarios="1"/>
  <mergeCells count="1">
    <mergeCell ref="A1:C1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9"/>
  <sheetViews>
    <sheetView view="pageBreakPreview" topLeftCell="A31" zoomScaleNormal="100" zoomScaleSheetLayoutView="100" workbookViewId="0">
      <selection activeCell="C10" sqref="C10:C11"/>
    </sheetView>
  </sheetViews>
  <sheetFormatPr defaultRowHeight="15" x14ac:dyDescent="0.2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 x14ac:dyDescent="0.25">
      <c r="A1" s="55" t="s">
        <v>254</v>
      </c>
      <c r="B1" s="55"/>
      <c r="C1" s="55"/>
      <c r="D1" s="63"/>
    </row>
    <row r="2" spans="1:4" ht="117" customHeight="1" x14ac:dyDescent="0.25">
      <c r="A2" s="196" t="s">
        <v>93</v>
      </c>
      <c r="B2" s="178" t="s">
        <v>257</v>
      </c>
      <c r="C2" s="179" t="s">
        <v>95</v>
      </c>
      <c r="D2" s="179" t="s">
        <v>96</v>
      </c>
    </row>
    <row r="3" spans="1:4" ht="18.75" x14ac:dyDescent="0.25">
      <c r="A3" s="231" t="s">
        <v>281</v>
      </c>
      <c r="B3" s="198"/>
      <c r="C3" s="198"/>
      <c r="D3" s="227">
        <f>SUM(D4,D37,D54,D83,D107,D119,D125,D130)</f>
        <v>1168</v>
      </c>
    </row>
    <row r="4" spans="1:4" ht="18.75" x14ac:dyDescent="0.25">
      <c r="A4" s="230" t="s">
        <v>282</v>
      </c>
      <c r="B4" s="268"/>
      <c r="C4" s="208"/>
      <c r="D4" s="209">
        <f>SUM(D5:D36)</f>
        <v>493</v>
      </c>
    </row>
    <row r="5" spans="1:4" ht="15.75" x14ac:dyDescent="0.25">
      <c r="A5" s="330" t="s">
        <v>321</v>
      </c>
      <c r="B5" s="331">
        <v>43209</v>
      </c>
      <c r="C5" s="197" t="s">
        <v>666</v>
      </c>
      <c r="D5" s="326">
        <v>30</v>
      </c>
    </row>
    <row r="6" spans="1:4" ht="1.5" customHeight="1" x14ac:dyDescent="0.25">
      <c r="A6" s="330"/>
      <c r="B6" s="331"/>
      <c r="C6" s="197"/>
      <c r="D6" s="326"/>
    </row>
    <row r="7" spans="1:4" ht="27" customHeight="1" x14ac:dyDescent="0.25">
      <c r="A7" s="330" t="s">
        <v>322</v>
      </c>
      <c r="B7" s="330" t="s">
        <v>323</v>
      </c>
      <c r="C7" s="202" t="s">
        <v>667</v>
      </c>
      <c r="D7" s="330">
        <v>30</v>
      </c>
    </row>
    <row r="8" spans="1:4" ht="15.75" hidden="1" x14ac:dyDescent="0.25">
      <c r="A8" s="330"/>
      <c r="B8" s="330"/>
      <c r="C8" s="202"/>
      <c r="D8" s="330"/>
    </row>
    <row r="9" spans="1:4" ht="15.75" x14ac:dyDescent="0.25">
      <c r="A9" s="197" t="s">
        <v>325</v>
      </c>
      <c r="B9" s="221">
        <v>43246</v>
      </c>
      <c r="C9" s="197" t="s">
        <v>326</v>
      </c>
      <c r="D9" s="197">
        <v>10</v>
      </c>
    </row>
    <row r="10" spans="1:4" ht="15.75" x14ac:dyDescent="0.25">
      <c r="A10" s="330" t="s">
        <v>327</v>
      </c>
      <c r="B10" s="197" t="s">
        <v>668</v>
      </c>
      <c r="C10" s="326" t="s">
        <v>326</v>
      </c>
      <c r="D10" s="326">
        <v>25</v>
      </c>
    </row>
    <row r="11" spans="1:4" ht="7.5" customHeight="1" x14ac:dyDescent="0.25">
      <c r="A11" s="330"/>
      <c r="B11" s="197"/>
      <c r="C11" s="326"/>
      <c r="D11" s="326"/>
    </row>
    <row r="12" spans="1:4" ht="15.75" x14ac:dyDescent="0.25">
      <c r="A12" s="197" t="s">
        <v>328</v>
      </c>
      <c r="B12" s="331">
        <v>43396</v>
      </c>
      <c r="C12" s="197" t="s">
        <v>307</v>
      </c>
      <c r="D12" s="326">
        <v>76</v>
      </c>
    </row>
    <row r="13" spans="1:4" ht="15.75" x14ac:dyDescent="0.25">
      <c r="A13" s="197" t="s">
        <v>366</v>
      </c>
      <c r="B13" s="331"/>
      <c r="C13" s="197" t="s">
        <v>308</v>
      </c>
      <c r="D13" s="326"/>
    </row>
    <row r="14" spans="1:4" ht="15.75" x14ac:dyDescent="0.25">
      <c r="A14" s="330" t="s">
        <v>329</v>
      </c>
      <c r="B14" s="331">
        <v>43393</v>
      </c>
      <c r="C14" s="202" t="s">
        <v>298</v>
      </c>
      <c r="D14" s="330">
        <v>20</v>
      </c>
    </row>
    <row r="15" spans="1:4" ht="15.75" x14ac:dyDescent="0.25">
      <c r="A15" s="330"/>
      <c r="B15" s="331"/>
      <c r="C15" s="202" t="s">
        <v>324</v>
      </c>
      <c r="D15" s="330"/>
    </row>
    <row r="16" spans="1:4" ht="15.75" x14ac:dyDescent="0.25">
      <c r="A16" s="329" t="s">
        <v>333</v>
      </c>
      <c r="B16" s="326">
        <v>20.02</v>
      </c>
      <c r="C16" s="197" t="s">
        <v>301</v>
      </c>
      <c r="D16" s="326">
        <v>60</v>
      </c>
    </row>
    <row r="17" spans="1:4" ht="15.75" x14ac:dyDescent="0.25">
      <c r="A17" s="329"/>
      <c r="B17" s="326"/>
      <c r="C17" s="197" t="s">
        <v>334</v>
      </c>
      <c r="D17" s="326"/>
    </row>
    <row r="18" spans="1:4" ht="15.75" x14ac:dyDescent="0.25">
      <c r="A18" s="329" t="s">
        <v>335</v>
      </c>
      <c r="B18" s="326">
        <v>6.03</v>
      </c>
      <c r="C18" s="197" t="s">
        <v>301</v>
      </c>
      <c r="D18" s="326">
        <v>34</v>
      </c>
    </row>
    <row r="19" spans="1:4" ht="15.75" x14ac:dyDescent="0.25">
      <c r="A19" s="329"/>
      <c r="B19" s="326"/>
      <c r="C19" s="197" t="s">
        <v>334</v>
      </c>
      <c r="D19" s="326"/>
    </row>
    <row r="20" spans="1:4" ht="15.75" x14ac:dyDescent="0.25">
      <c r="A20" s="329" t="s">
        <v>336</v>
      </c>
      <c r="B20" s="330">
        <v>28.03</v>
      </c>
      <c r="C20" s="197" t="s">
        <v>301</v>
      </c>
      <c r="D20" s="326">
        <v>55</v>
      </c>
    </row>
    <row r="21" spans="1:4" ht="15.75" x14ac:dyDescent="0.25">
      <c r="A21" s="329"/>
      <c r="B21" s="330"/>
      <c r="C21" s="197" t="s">
        <v>334</v>
      </c>
      <c r="D21" s="326"/>
    </row>
    <row r="22" spans="1:4" ht="15" customHeight="1" x14ac:dyDescent="0.25">
      <c r="A22" s="329" t="s">
        <v>337</v>
      </c>
      <c r="B22" s="330">
        <v>7.09</v>
      </c>
      <c r="C22" s="202" t="s">
        <v>301</v>
      </c>
      <c r="D22" s="326">
        <v>20</v>
      </c>
    </row>
    <row r="23" spans="1:4" ht="15" customHeight="1" x14ac:dyDescent="0.25">
      <c r="A23" s="329"/>
      <c r="B23" s="330"/>
      <c r="C23" s="202" t="s">
        <v>334</v>
      </c>
      <c r="D23" s="326"/>
    </row>
    <row r="24" spans="1:4" ht="34.5" customHeight="1" x14ac:dyDescent="0.25">
      <c r="A24" s="265" t="s">
        <v>339</v>
      </c>
      <c r="B24" s="197">
        <v>12.1</v>
      </c>
      <c r="C24" s="197" t="s">
        <v>340</v>
      </c>
      <c r="D24" s="197">
        <v>14</v>
      </c>
    </row>
    <row r="25" spans="1:4" ht="15" customHeight="1" x14ac:dyDescent="0.25">
      <c r="A25" s="327" t="s">
        <v>351</v>
      </c>
      <c r="B25" s="269">
        <v>2.0299999999999998</v>
      </c>
      <c r="C25" s="326" t="s">
        <v>352</v>
      </c>
      <c r="D25" s="270">
        <v>16</v>
      </c>
    </row>
    <row r="26" spans="1:4" ht="15" customHeight="1" x14ac:dyDescent="0.25">
      <c r="A26" s="327"/>
      <c r="B26" s="269">
        <v>20.04</v>
      </c>
      <c r="C26" s="326"/>
      <c r="D26" s="270"/>
    </row>
    <row r="27" spans="1:4" ht="15" customHeight="1" x14ac:dyDescent="0.25">
      <c r="A27" s="327" t="s">
        <v>353</v>
      </c>
      <c r="B27" s="269">
        <v>16.03</v>
      </c>
      <c r="C27" s="326" t="s">
        <v>354</v>
      </c>
      <c r="D27" s="269">
        <v>32</v>
      </c>
    </row>
    <row r="28" spans="1:4" ht="15" customHeight="1" x14ac:dyDescent="0.25">
      <c r="A28" s="327"/>
      <c r="B28" s="269">
        <v>12.04</v>
      </c>
      <c r="C28" s="326"/>
      <c r="D28" s="269"/>
    </row>
    <row r="29" spans="1:4" ht="15" customHeight="1" x14ac:dyDescent="0.25">
      <c r="A29" s="327"/>
      <c r="B29" s="269">
        <v>12.1</v>
      </c>
      <c r="C29" s="326"/>
      <c r="D29" s="269"/>
    </row>
    <row r="30" spans="1:4" ht="15" customHeight="1" x14ac:dyDescent="0.25">
      <c r="A30" s="327"/>
      <c r="B30" s="269">
        <v>23.11</v>
      </c>
      <c r="C30" s="326"/>
      <c r="D30" s="269"/>
    </row>
    <row r="31" spans="1:4" ht="33" customHeight="1" x14ac:dyDescent="0.25">
      <c r="A31" s="200" t="s">
        <v>364</v>
      </c>
      <c r="B31" s="269">
        <v>15.04</v>
      </c>
      <c r="C31" s="197" t="s">
        <v>365</v>
      </c>
      <c r="D31" s="269">
        <v>15</v>
      </c>
    </row>
    <row r="32" spans="1:4" ht="33" customHeight="1" x14ac:dyDescent="0.25">
      <c r="A32" s="200" t="s">
        <v>549</v>
      </c>
      <c r="B32" s="269">
        <v>17.02</v>
      </c>
      <c r="C32" s="197" t="s">
        <v>550</v>
      </c>
      <c r="D32" s="269">
        <v>28</v>
      </c>
    </row>
    <row r="33" spans="1:4" ht="33" customHeight="1" x14ac:dyDescent="0.25">
      <c r="A33" s="200" t="s">
        <v>551</v>
      </c>
      <c r="B33" s="269">
        <v>13.1</v>
      </c>
      <c r="C33" s="197" t="s">
        <v>552</v>
      </c>
      <c r="D33" s="269">
        <v>22</v>
      </c>
    </row>
    <row r="34" spans="1:4" ht="15" customHeight="1" x14ac:dyDescent="0.25">
      <c r="A34" s="200" t="s">
        <v>553</v>
      </c>
      <c r="B34" s="200" t="s">
        <v>554</v>
      </c>
      <c r="C34" s="200" t="s">
        <v>555</v>
      </c>
      <c r="D34" s="200">
        <v>6</v>
      </c>
    </row>
    <row r="35" spans="1:4" ht="15" customHeight="1" x14ac:dyDescent="0.25">
      <c r="A35" s="200"/>
      <c r="B35" s="271"/>
      <c r="C35" s="197"/>
      <c r="D35" s="269"/>
    </row>
    <row r="36" spans="1:4" ht="15" customHeight="1" x14ac:dyDescent="0.25">
      <c r="A36" s="197"/>
      <c r="B36" s="197"/>
      <c r="C36" s="197"/>
      <c r="D36" s="197"/>
    </row>
    <row r="37" spans="1:4" ht="15.75" customHeight="1" x14ac:dyDescent="0.25">
      <c r="A37" s="272" t="s">
        <v>283</v>
      </c>
      <c r="B37" s="199"/>
      <c r="C37" s="199"/>
      <c r="D37" s="205">
        <f>SUM(D38:D53)</f>
        <v>530</v>
      </c>
    </row>
    <row r="38" spans="1:4" ht="15.75" customHeight="1" x14ac:dyDescent="0.25">
      <c r="A38" s="330" t="s">
        <v>297</v>
      </c>
      <c r="B38" s="333">
        <v>43101</v>
      </c>
      <c r="C38" s="202" t="s">
        <v>298</v>
      </c>
      <c r="D38" s="330">
        <v>20</v>
      </c>
    </row>
    <row r="39" spans="1:4" ht="15.75" x14ac:dyDescent="0.25">
      <c r="A39" s="330"/>
      <c r="B39" s="333"/>
      <c r="C39" s="202" t="s">
        <v>299</v>
      </c>
      <c r="D39" s="330"/>
    </row>
    <row r="40" spans="1:4" ht="15" customHeight="1" x14ac:dyDescent="0.25">
      <c r="A40" s="330" t="s">
        <v>300</v>
      </c>
      <c r="B40" s="331">
        <v>43162</v>
      </c>
      <c r="C40" s="202"/>
      <c r="D40" s="330">
        <v>60</v>
      </c>
    </row>
    <row r="41" spans="1:4" ht="15.75" x14ac:dyDescent="0.25">
      <c r="A41" s="330"/>
      <c r="B41" s="331"/>
      <c r="C41" s="202" t="s">
        <v>320</v>
      </c>
      <c r="D41" s="330"/>
    </row>
    <row r="42" spans="1:4" ht="15.75" x14ac:dyDescent="0.25">
      <c r="A42" s="330"/>
      <c r="B42" s="331"/>
      <c r="C42" s="202"/>
      <c r="D42" s="330"/>
    </row>
    <row r="43" spans="1:4" ht="18.75" customHeight="1" x14ac:dyDescent="0.25">
      <c r="A43" s="202" t="s">
        <v>302</v>
      </c>
      <c r="B43" s="331">
        <v>43151</v>
      </c>
      <c r="C43" s="202" t="s">
        <v>298</v>
      </c>
      <c r="D43" s="330">
        <v>60</v>
      </c>
    </row>
    <row r="44" spans="1:4" ht="15.75" x14ac:dyDescent="0.25">
      <c r="A44" s="202" t="s">
        <v>303</v>
      </c>
      <c r="B44" s="331"/>
      <c r="C44" s="202" t="s">
        <v>305</v>
      </c>
      <c r="D44" s="330"/>
    </row>
    <row r="45" spans="1:4" ht="15.75" x14ac:dyDescent="0.25">
      <c r="A45" s="202" t="s">
        <v>304</v>
      </c>
      <c r="B45" s="331"/>
      <c r="C45" s="200"/>
      <c r="D45" s="330"/>
    </row>
    <row r="46" spans="1:4" ht="15.75" x14ac:dyDescent="0.25">
      <c r="A46" s="330" t="s">
        <v>306</v>
      </c>
      <c r="B46" s="331">
        <v>43209</v>
      </c>
      <c r="C46" s="197" t="s">
        <v>307</v>
      </c>
      <c r="D46" s="326">
        <v>5</v>
      </c>
    </row>
    <row r="47" spans="1:4" ht="15.75" x14ac:dyDescent="0.25">
      <c r="A47" s="330"/>
      <c r="B47" s="331"/>
      <c r="C47" s="197" t="s">
        <v>308</v>
      </c>
      <c r="D47" s="326"/>
    </row>
    <row r="48" spans="1:4" ht="30.75" customHeight="1" x14ac:dyDescent="0.25">
      <c r="A48" s="330" t="s">
        <v>309</v>
      </c>
      <c r="B48" s="331">
        <v>43211</v>
      </c>
      <c r="C48" s="197" t="s">
        <v>310</v>
      </c>
      <c r="D48" s="326">
        <v>300</v>
      </c>
    </row>
    <row r="49" spans="1:4" ht="15.75" x14ac:dyDescent="0.25">
      <c r="A49" s="330"/>
      <c r="B49" s="331"/>
      <c r="C49" s="197" t="s">
        <v>311</v>
      </c>
      <c r="D49" s="326"/>
    </row>
    <row r="50" spans="1:4" ht="15.75" x14ac:dyDescent="0.25">
      <c r="A50" s="197" t="s">
        <v>312</v>
      </c>
      <c r="B50" s="332">
        <v>43273</v>
      </c>
      <c r="C50" s="326" t="s">
        <v>314</v>
      </c>
      <c r="D50" s="326">
        <v>20</v>
      </c>
    </row>
    <row r="51" spans="1:4" ht="15.75" customHeight="1" x14ac:dyDescent="0.25">
      <c r="A51" s="197" t="s">
        <v>313</v>
      </c>
      <c r="B51" s="332"/>
      <c r="C51" s="326"/>
      <c r="D51" s="326"/>
    </row>
    <row r="52" spans="1:4" ht="31.5" x14ac:dyDescent="0.25">
      <c r="A52" s="197" t="s">
        <v>315</v>
      </c>
      <c r="B52" s="197">
        <v>24.11</v>
      </c>
      <c r="C52" s="197" t="s">
        <v>316</v>
      </c>
      <c r="D52" s="197">
        <v>30</v>
      </c>
    </row>
    <row r="53" spans="1:4" ht="15.75" customHeight="1" x14ac:dyDescent="0.25">
      <c r="A53" s="326" t="s">
        <v>317</v>
      </c>
      <c r="B53" s="326">
        <v>4.12</v>
      </c>
      <c r="C53" s="197" t="s">
        <v>307</v>
      </c>
      <c r="D53" s="326">
        <v>35</v>
      </c>
    </row>
    <row r="54" spans="1:4" ht="15.75" x14ac:dyDescent="0.25">
      <c r="A54" s="326"/>
      <c r="B54" s="326"/>
      <c r="C54" s="197" t="s">
        <v>308</v>
      </c>
      <c r="D54" s="326"/>
    </row>
    <row r="55" spans="1:4" ht="15.75" x14ac:dyDescent="0.25">
      <c r="A55" s="202" t="s">
        <v>318</v>
      </c>
      <c r="B55" s="331">
        <v>43205</v>
      </c>
      <c r="C55" s="202" t="s">
        <v>298</v>
      </c>
      <c r="D55" s="330">
        <v>100</v>
      </c>
    </row>
    <row r="56" spans="1:4" ht="15.75" customHeight="1" x14ac:dyDescent="0.25">
      <c r="A56" s="202" t="s">
        <v>319</v>
      </c>
      <c r="B56" s="331"/>
      <c r="C56" s="202" t="s">
        <v>305</v>
      </c>
      <c r="D56" s="330"/>
    </row>
    <row r="57" spans="1:4" ht="15.75" x14ac:dyDescent="0.25">
      <c r="A57" s="330" t="s">
        <v>332</v>
      </c>
      <c r="B57" s="331">
        <v>43174</v>
      </c>
      <c r="C57" s="202" t="s">
        <v>298</v>
      </c>
      <c r="D57" s="330">
        <v>100</v>
      </c>
    </row>
    <row r="58" spans="1:4" ht="15.75" x14ac:dyDescent="0.25">
      <c r="A58" s="330"/>
      <c r="B58" s="331"/>
      <c r="C58" s="202" t="s">
        <v>305</v>
      </c>
      <c r="D58" s="330"/>
    </row>
    <row r="59" spans="1:4" ht="15.75" x14ac:dyDescent="0.25">
      <c r="A59" s="329" t="s">
        <v>338</v>
      </c>
      <c r="B59" s="326">
        <v>14.09</v>
      </c>
      <c r="C59" s="197" t="s">
        <v>301</v>
      </c>
      <c r="D59" s="326">
        <v>112</v>
      </c>
    </row>
    <row r="60" spans="1:4" ht="15.75" x14ac:dyDescent="0.25">
      <c r="A60" s="329"/>
      <c r="B60" s="326"/>
      <c r="C60" s="197" t="s">
        <v>334</v>
      </c>
      <c r="D60" s="326"/>
    </row>
    <row r="61" spans="1:4" ht="31.5" x14ac:dyDescent="0.25">
      <c r="A61" s="265" t="s">
        <v>347</v>
      </c>
      <c r="B61" s="202">
        <v>28.08</v>
      </c>
      <c r="C61" s="202" t="s">
        <v>348</v>
      </c>
      <c r="D61" s="197">
        <v>20</v>
      </c>
    </row>
    <row r="62" spans="1:4" ht="15.75" x14ac:dyDescent="0.25">
      <c r="A62" s="265" t="s">
        <v>349</v>
      </c>
      <c r="B62" s="202">
        <v>31.08</v>
      </c>
      <c r="C62" s="202" t="s">
        <v>350</v>
      </c>
      <c r="D62" s="197">
        <v>25</v>
      </c>
    </row>
    <row r="63" spans="1:4" ht="15.75" x14ac:dyDescent="0.25">
      <c r="A63" s="327" t="s">
        <v>355</v>
      </c>
      <c r="B63" s="328">
        <v>8.02</v>
      </c>
      <c r="C63" s="197" t="s">
        <v>356</v>
      </c>
      <c r="D63" s="328">
        <v>60</v>
      </c>
    </row>
    <row r="64" spans="1:4" ht="31.5" x14ac:dyDescent="0.25">
      <c r="A64" s="327"/>
      <c r="B64" s="328"/>
      <c r="C64" s="197" t="s">
        <v>357</v>
      </c>
      <c r="D64" s="328"/>
    </row>
    <row r="65" spans="1:4" ht="15.75" x14ac:dyDescent="0.25">
      <c r="A65" s="197" t="s">
        <v>358</v>
      </c>
      <c r="B65" s="273">
        <v>43378</v>
      </c>
      <c r="C65" s="197" t="s">
        <v>359</v>
      </c>
      <c r="D65" s="197">
        <v>65</v>
      </c>
    </row>
    <row r="66" spans="1:4" ht="32.25" customHeight="1" x14ac:dyDescent="0.25">
      <c r="A66" s="197" t="s">
        <v>361</v>
      </c>
      <c r="B66" s="197" t="s">
        <v>360</v>
      </c>
      <c r="C66" s="326" t="s">
        <v>334</v>
      </c>
      <c r="D66" s="197">
        <v>53</v>
      </c>
    </row>
    <row r="67" spans="1:4" ht="15.75" x14ac:dyDescent="0.25">
      <c r="A67" s="197"/>
      <c r="B67" s="197"/>
      <c r="C67" s="326"/>
      <c r="D67" s="197"/>
    </row>
    <row r="68" spans="1:4" ht="15.75" x14ac:dyDescent="0.25">
      <c r="A68" s="197"/>
      <c r="B68" s="197"/>
      <c r="C68" s="197"/>
      <c r="D68" s="197"/>
    </row>
    <row r="69" spans="1:4" ht="15.75" x14ac:dyDescent="0.25">
      <c r="A69" s="201"/>
      <c r="B69" s="201"/>
      <c r="C69" s="201"/>
      <c r="D69" s="197"/>
    </row>
    <row r="70" spans="1:4" ht="15.75" x14ac:dyDescent="0.25">
      <c r="A70" s="197"/>
      <c r="B70" s="197"/>
      <c r="C70" s="197"/>
      <c r="D70" s="197"/>
    </row>
    <row r="71" spans="1:4" ht="15.75" x14ac:dyDescent="0.25">
      <c r="A71" s="197"/>
      <c r="B71" s="197"/>
      <c r="C71" s="197"/>
      <c r="D71" s="197"/>
    </row>
    <row r="72" spans="1:4" ht="15.75" x14ac:dyDescent="0.25">
      <c r="A72" s="197"/>
      <c r="B72" s="197"/>
      <c r="C72" s="197"/>
      <c r="D72" s="197"/>
    </row>
    <row r="73" spans="1:4" ht="15.75" x14ac:dyDescent="0.25">
      <c r="A73" s="197"/>
      <c r="B73" s="197"/>
      <c r="C73" s="197"/>
      <c r="D73" s="197"/>
    </row>
    <row r="74" spans="1:4" ht="15.75" x14ac:dyDescent="0.25">
      <c r="A74" s="197"/>
      <c r="B74" s="197"/>
      <c r="C74" s="197"/>
      <c r="D74" s="197"/>
    </row>
    <row r="75" spans="1:4" ht="15.75" x14ac:dyDescent="0.25">
      <c r="A75" s="197"/>
      <c r="B75" s="197"/>
      <c r="C75" s="197"/>
      <c r="D75" s="197"/>
    </row>
    <row r="76" spans="1:4" ht="15.75" x14ac:dyDescent="0.25">
      <c r="A76" s="197"/>
      <c r="B76" s="197"/>
      <c r="C76" s="197"/>
      <c r="D76" s="197"/>
    </row>
    <row r="77" spans="1:4" ht="15.75" x14ac:dyDescent="0.25">
      <c r="A77" s="197"/>
      <c r="B77" s="197"/>
      <c r="C77" s="197"/>
      <c r="D77" s="197"/>
    </row>
    <row r="78" spans="1:4" ht="15.75" x14ac:dyDescent="0.25">
      <c r="A78" s="197"/>
      <c r="B78" s="197"/>
      <c r="C78" s="197"/>
      <c r="D78" s="197"/>
    </row>
    <row r="79" spans="1:4" ht="15.75" x14ac:dyDescent="0.25">
      <c r="A79" s="197"/>
      <c r="B79" s="197"/>
      <c r="C79" s="197"/>
      <c r="D79" s="197"/>
    </row>
    <row r="80" spans="1:4" ht="18.75" customHeight="1" x14ac:dyDescent="0.25">
      <c r="A80" s="202"/>
      <c r="B80" s="202"/>
      <c r="C80" s="202"/>
      <c r="D80" s="202"/>
    </row>
    <row r="81" spans="1:4" ht="15.75" x14ac:dyDescent="0.25">
      <c r="A81" s="202"/>
      <c r="B81" s="202"/>
      <c r="C81" s="202"/>
      <c r="D81" s="202"/>
    </row>
    <row r="82" spans="1:4" ht="15.75" x14ac:dyDescent="0.25">
      <c r="A82" s="202"/>
      <c r="B82" s="202"/>
      <c r="C82" s="202"/>
      <c r="D82" s="202"/>
    </row>
    <row r="83" spans="1:4" ht="18.75" x14ac:dyDescent="0.25">
      <c r="A83" s="274" t="s">
        <v>124</v>
      </c>
      <c r="B83" s="275"/>
      <c r="C83" s="276"/>
      <c r="D83" s="277">
        <f>SUM(D84:D106)</f>
        <v>110</v>
      </c>
    </row>
    <row r="84" spans="1:4" ht="15.75" x14ac:dyDescent="0.25">
      <c r="A84" s="197" t="s">
        <v>330</v>
      </c>
      <c r="B84" s="221" t="s">
        <v>344</v>
      </c>
      <c r="C84" s="197" t="s">
        <v>331</v>
      </c>
      <c r="D84" s="197">
        <v>10</v>
      </c>
    </row>
    <row r="85" spans="1:4" ht="15" customHeight="1" x14ac:dyDescent="0.25">
      <c r="A85" s="326" t="s">
        <v>341</v>
      </c>
      <c r="B85" s="326">
        <v>9.0500000000000007</v>
      </c>
      <c r="C85" s="197" t="s">
        <v>342</v>
      </c>
      <c r="D85" s="326">
        <v>80</v>
      </c>
    </row>
    <row r="86" spans="1:4" ht="15.75" customHeight="1" x14ac:dyDescent="0.25">
      <c r="A86" s="326"/>
      <c r="B86" s="326"/>
      <c r="C86" s="197" t="s">
        <v>343</v>
      </c>
      <c r="D86" s="326"/>
    </row>
    <row r="87" spans="1:4" ht="31.5" x14ac:dyDescent="0.25">
      <c r="A87" s="265" t="s">
        <v>345</v>
      </c>
      <c r="B87" s="202">
        <v>18.079999999999998</v>
      </c>
      <c r="C87" s="202" t="s">
        <v>346</v>
      </c>
      <c r="D87" s="197">
        <v>15</v>
      </c>
    </row>
    <row r="88" spans="1:4" ht="47.25" x14ac:dyDescent="0.25">
      <c r="A88" s="249" t="s">
        <v>362</v>
      </c>
      <c r="B88" s="197">
        <v>12.04</v>
      </c>
      <c r="C88" s="197" t="s">
        <v>363</v>
      </c>
      <c r="D88" s="250">
        <v>5</v>
      </c>
    </row>
    <row r="89" spans="1:4" ht="15.75" x14ac:dyDescent="0.25">
      <c r="A89" s="249"/>
      <c r="B89" s="250"/>
      <c r="C89" s="249"/>
      <c r="D89" s="250"/>
    </row>
    <row r="90" spans="1:4" ht="18.75" x14ac:dyDescent="0.25">
      <c r="A90" s="81"/>
      <c r="B90" s="130"/>
      <c r="C90" s="81"/>
      <c r="D90" s="130"/>
    </row>
    <row r="91" spans="1:4" ht="18.75" x14ac:dyDescent="0.25">
      <c r="A91" s="81"/>
      <c r="B91" s="130"/>
      <c r="C91" s="81"/>
      <c r="D91" s="130"/>
    </row>
    <row r="92" spans="1:4" ht="18.75" x14ac:dyDescent="0.25">
      <c r="A92" s="81"/>
      <c r="B92" s="130"/>
      <c r="C92" s="81"/>
      <c r="D92" s="130"/>
    </row>
    <row r="93" spans="1:4" ht="18.75" x14ac:dyDescent="0.25">
      <c r="A93" s="81"/>
      <c r="B93" s="130"/>
      <c r="C93" s="81"/>
      <c r="D93" s="130"/>
    </row>
    <row r="94" spans="1:4" ht="18.75" x14ac:dyDescent="0.25">
      <c r="A94" s="81"/>
      <c r="B94" s="130"/>
      <c r="C94" s="81"/>
      <c r="D94" s="130"/>
    </row>
    <row r="95" spans="1:4" ht="18.75" x14ac:dyDescent="0.25">
      <c r="A95" s="81"/>
      <c r="B95" s="130"/>
      <c r="C95" s="81"/>
      <c r="D95" s="130"/>
    </row>
    <row r="96" spans="1:4" ht="18.75" x14ac:dyDescent="0.25">
      <c r="A96" s="81"/>
      <c r="B96" s="130"/>
      <c r="C96" s="81"/>
      <c r="D96" s="130"/>
    </row>
    <row r="97" spans="1:4" ht="18.75" x14ac:dyDescent="0.25">
      <c r="A97" s="81"/>
      <c r="B97" s="130"/>
      <c r="C97" s="81"/>
      <c r="D97" s="130"/>
    </row>
    <row r="98" spans="1:4" ht="18.75" x14ac:dyDescent="0.25">
      <c r="A98" s="81"/>
      <c r="B98" s="130"/>
      <c r="C98" s="81"/>
      <c r="D98" s="130"/>
    </row>
    <row r="99" spans="1:4" ht="18.75" x14ac:dyDescent="0.25">
      <c r="A99" s="81"/>
      <c r="B99" s="130"/>
      <c r="C99" s="81"/>
      <c r="D99" s="130"/>
    </row>
    <row r="100" spans="1:4" ht="18.75" x14ac:dyDescent="0.25">
      <c r="A100" s="81"/>
      <c r="B100" s="130"/>
      <c r="C100" s="81"/>
      <c r="D100" s="130"/>
    </row>
    <row r="101" spans="1:4" ht="18.75" x14ac:dyDescent="0.25">
      <c r="A101" s="81"/>
      <c r="B101" s="130"/>
      <c r="C101" s="81"/>
      <c r="D101" s="130"/>
    </row>
    <row r="102" spans="1:4" ht="18.75" x14ac:dyDescent="0.25">
      <c r="A102" s="81"/>
      <c r="B102" s="130"/>
      <c r="C102" s="81"/>
      <c r="D102" s="130"/>
    </row>
    <row r="103" spans="1:4" ht="18.75" x14ac:dyDescent="0.25">
      <c r="A103" s="81"/>
      <c r="B103" s="130"/>
      <c r="C103" s="81"/>
      <c r="D103" s="130"/>
    </row>
    <row r="104" spans="1:4" ht="18.75" x14ac:dyDescent="0.25">
      <c r="A104" s="81"/>
      <c r="B104" s="130"/>
      <c r="C104" s="81"/>
      <c r="D104" s="130"/>
    </row>
    <row r="105" spans="1:4" ht="18.75" x14ac:dyDescent="0.25">
      <c r="A105" s="81"/>
      <c r="B105" s="62"/>
      <c r="C105" s="81"/>
      <c r="D105" s="130"/>
    </row>
    <row r="106" spans="1:4" ht="18.75" x14ac:dyDescent="0.25">
      <c r="A106" s="81"/>
      <c r="B106" s="62"/>
      <c r="C106" s="81"/>
      <c r="D106" s="130"/>
    </row>
    <row r="107" spans="1:4" ht="18.75" x14ac:dyDescent="0.25">
      <c r="A107" s="207" t="s">
        <v>258</v>
      </c>
      <c r="B107" s="204"/>
      <c r="C107" s="203"/>
      <c r="D107" s="206">
        <f>SUM(D108:D118)</f>
        <v>35</v>
      </c>
    </row>
    <row r="108" spans="1:4" ht="112.5" x14ac:dyDescent="0.25">
      <c r="A108" s="81" t="s">
        <v>556</v>
      </c>
      <c r="B108" s="130">
        <v>3.11</v>
      </c>
      <c r="C108" s="81" t="s">
        <v>557</v>
      </c>
      <c r="D108" s="21">
        <v>35</v>
      </c>
    </row>
    <row r="109" spans="1:4" ht="18.75" x14ac:dyDescent="0.25">
      <c r="A109" s="81"/>
      <c r="B109" s="62"/>
      <c r="C109" s="81"/>
      <c r="D109" s="21"/>
    </row>
    <row r="110" spans="1:4" ht="18.75" x14ac:dyDescent="0.25">
      <c r="A110" s="81"/>
      <c r="B110" s="62"/>
      <c r="C110" s="81"/>
      <c r="D110" s="21"/>
    </row>
    <row r="111" spans="1:4" ht="18.75" x14ac:dyDescent="0.25">
      <c r="A111" s="81"/>
      <c r="B111" s="130"/>
      <c r="C111" s="81"/>
      <c r="D111" s="21"/>
    </row>
    <row r="112" spans="1:4" ht="18.75" x14ac:dyDescent="0.25">
      <c r="A112" s="81"/>
      <c r="B112" s="130"/>
      <c r="C112" s="81"/>
      <c r="D112" s="21"/>
    </row>
    <row r="113" spans="1:4" ht="18.75" x14ac:dyDescent="0.25">
      <c r="A113" s="81"/>
      <c r="B113" s="130"/>
      <c r="C113" s="81"/>
      <c r="D113" s="21"/>
    </row>
    <row r="114" spans="1:4" ht="18.75" x14ac:dyDescent="0.25">
      <c r="A114" s="81"/>
      <c r="B114" s="130"/>
      <c r="C114" s="81"/>
      <c r="D114" s="21"/>
    </row>
    <row r="115" spans="1:4" ht="18.75" x14ac:dyDescent="0.25">
      <c r="A115" s="81"/>
      <c r="B115" s="62"/>
      <c r="C115" s="81"/>
      <c r="D115" s="21"/>
    </row>
    <row r="116" spans="1:4" ht="18.75" x14ac:dyDescent="0.25">
      <c r="A116" s="81"/>
      <c r="B116" s="62"/>
      <c r="C116" s="81"/>
      <c r="D116" s="21"/>
    </row>
    <row r="117" spans="1:4" ht="18.75" x14ac:dyDescent="0.25">
      <c r="A117" s="81"/>
      <c r="B117" s="62"/>
      <c r="C117" s="81"/>
      <c r="D117" s="21"/>
    </row>
    <row r="118" spans="1:4" ht="18.75" x14ac:dyDescent="0.25">
      <c r="A118" s="81"/>
      <c r="B118" s="62"/>
      <c r="C118" s="81"/>
      <c r="D118" s="21"/>
    </row>
    <row r="119" spans="1:4" ht="18.75" x14ac:dyDescent="0.25">
      <c r="A119" s="207" t="s">
        <v>259</v>
      </c>
      <c r="B119" s="204"/>
      <c r="C119" s="203"/>
      <c r="D119" s="206">
        <f>SUM(D120:D124)</f>
        <v>0</v>
      </c>
    </row>
    <row r="120" spans="1:4" ht="18.75" x14ac:dyDescent="0.25">
      <c r="A120" s="81"/>
      <c r="B120" s="62"/>
      <c r="C120" s="81"/>
      <c r="D120" s="21"/>
    </row>
    <row r="121" spans="1:4" ht="18.75" x14ac:dyDescent="0.25">
      <c r="A121" s="81"/>
      <c r="B121" s="62"/>
      <c r="C121" s="81"/>
      <c r="D121" s="21"/>
    </row>
    <row r="122" spans="1:4" ht="18.75" x14ac:dyDescent="0.25">
      <c r="A122" s="81"/>
      <c r="B122" s="62"/>
      <c r="C122" s="81"/>
      <c r="D122" s="21"/>
    </row>
    <row r="123" spans="1:4" ht="18.75" x14ac:dyDescent="0.25">
      <c r="A123" s="81"/>
      <c r="B123" s="62"/>
      <c r="C123" s="81"/>
      <c r="D123" s="21"/>
    </row>
    <row r="124" spans="1:4" ht="18.75" x14ac:dyDescent="0.25">
      <c r="A124" s="81"/>
      <c r="B124" s="62"/>
      <c r="C124" s="81"/>
      <c r="D124" s="21"/>
    </row>
    <row r="125" spans="1:4" ht="18.75" x14ac:dyDescent="0.25">
      <c r="A125" s="207" t="s">
        <v>255</v>
      </c>
      <c r="B125" s="204"/>
      <c r="C125" s="203"/>
      <c r="D125" s="206">
        <f>SUM(D126:D129)</f>
        <v>0</v>
      </c>
    </row>
    <row r="126" spans="1:4" ht="18.75" x14ac:dyDescent="0.25">
      <c r="A126" s="81"/>
      <c r="B126" s="62"/>
      <c r="C126" s="81"/>
      <c r="D126" s="21"/>
    </row>
    <row r="127" spans="1:4" ht="18.75" x14ac:dyDescent="0.25">
      <c r="A127" s="81"/>
      <c r="B127" s="62"/>
      <c r="C127" s="81"/>
      <c r="D127" s="21"/>
    </row>
    <row r="128" spans="1:4" ht="18.75" x14ac:dyDescent="0.25">
      <c r="A128" s="81"/>
      <c r="B128" s="62"/>
      <c r="C128" s="81"/>
      <c r="D128" s="21"/>
    </row>
    <row r="129" spans="1:4" ht="18.75" x14ac:dyDescent="0.25">
      <c r="A129" s="81"/>
      <c r="B129" s="62"/>
      <c r="C129" s="81"/>
      <c r="D129" s="21"/>
    </row>
    <row r="130" spans="1:4" ht="18.75" x14ac:dyDescent="0.25">
      <c r="A130" s="207" t="s">
        <v>256</v>
      </c>
      <c r="B130" s="204"/>
      <c r="C130" s="203"/>
      <c r="D130" s="206">
        <f>SUM(D131:D139)</f>
        <v>0</v>
      </c>
    </row>
    <row r="131" spans="1:4" ht="18.75" x14ac:dyDescent="0.25">
      <c r="A131" s="81"/>
      <c r="B131" s="62"/>
      <c r="C131" s="81"/>
      <c r="D131" s="21"/>
    </row>
    <row r="132" spans="1:4" ht="18.75" x14ac:dyDescent="0.25">
      <c r="A132" s="81"/>
      <c r="B132" s="62"/>
      <c r="C132" s="81"/>
      <c r="D132" s="21"/>
    </row>
    <row r="133" spans="1:4" ht="18.75" x14ac:dyDescent="0.25">
      <c r="A133" s="81"/>
      <c r="B133" s="62"/>
      <c r="C133" s="81"/>
      <c r="D133" s="21"/>
    </row>
    <row r="134" spans="1:4" ht="18.75" x14ac:dyDescent="0.25">
      <c r="A134" s="81"/>
      <c r="B134" s="62"/>
      <c r="C134" s="81"/>
      <c r="D134" s="21"/>
    </row>
    <row r="135" spans="1:4" ht="18.75" x14ac:dyDescent="0.25">
      <c r="A135" s="81"/>
      <c r="B135" s="62"/>
      <c r="C135" s="81"/>
      <c r="D135" s="21"/>
    </row>
    <row r="136" spans="1:4" ht="18.75" x14ac:dyDescent="0.25">
      <c r="A136" s="81"/>
      <c r="B136" s="62"/>
      <c r="C136" s="81"/>
      <c r="D136" s="21"/>
    </row>
    <row r="137" spans="1:4" ht="18.75" x14ac:dyDescent="0.25">
      <c r="A137" s="81"/>
      <c r="B137" s="62"/>
      <c r="C137" s="81"/>
      <c r="D137" s="21"/>
    </row>
    <row r="138" spans="1:4" ht="18.75" x14ac:dyDescent="0.25">
      <c r="A138" s="81"/>
      <c r="B138" s="62"/>
      <c r="C138" s="81"/>
      <c r="D138" s="21"/>
    </row>
    <row r="139" spans="1:4" ht="18.75" x14ac:dyDescent="0.25">
      <c r="A139" s="81"/>
      <c r="B139" s="62"/>
      <c r="C139" s="81"/>
      <c r="D139" s="21"/>
    </row>
  </sheetData>
  <sheetProtection sort="0" autoFilter="0" pivotTables="0"/>
  <mergeCells count="65">
    <mergeCell ref="A14:A15"/>
    <mergeCell ref="B14:B15"/>
    <mergeCell ref="D14:D15"/>
    <mergeCell ref="A5:A6"/>
    <mergeCell ref="B5:B6"/>
    <mergeCell ref="D5:D6"/>
    <mergeCell ref="A7:A8"/>
    <mergeCell ref="B7:B8"/>
    <mergeCell ref="D7:D8"/>
    <mergeCell ref="A10:A11"/>
    <mergeCell ref="C10:C11"/>
    <mergeCell ref="D10:D11"/>
    <mergeCell ref="B12:B13"/>
    <mergeCell ref="D12:D13"/>
    <mergeCell ref="A16:A17"/>
    <mergeCell ref="B16:B17"/>
    <mergeCell ref="D16:D17"/>
    <mergeCell ref="A57:A58"/>
    <mergeCell ref="B57:B58"/>
    <mergeCell ref="D57:D58"/>
    <mergeCell ref="A18:A19"/>
    <mergeCell ref="D48:D49"/>
    <mergeCell ref="B50:B51"/>
    <mergeCell ref="C50:C51"/>
    <mergeCell ref="D50:D51"/>
    <mergeCell ref="A53:A54"/>
    <mergeCell ref="B55:B56"/>
    <mergeCell ref="D55:D56"/>
    <mergeCell ref="A40:A42"/>
    <mergeCell ref="B40:B42"/>
    <mergeCell ref="B18:B19"/>
    <mergeCell ref="D18:D19"/>
    <mergeCell ref="A20:A21"/>
    <mergeCell ref="B20:B21"/>
    <mergeCell ref="D20:D21"/>
    <mergeCell ref="A22:A23"/>
    <mergeCell ref="B22:B23"/>
    <mergeCell ref="D22:D23"/>
    <mergeCell ref="A59:A60"/>
    <mergeCell ref="B59:B60"/>
    <mergeCell ref="D59:D60"/>
    <mergeCell ref="D40:D42"/>
    <mergeCell ref="B43:B45"/>
    <mergeCell ref="D43:D45"/>
    <mergeCell ref="A46:A47"/>
    <mergeCell ref="B46:B47"/>
    <mergeCell ref="D46:D47"/>
    <mergeCell ref="B53:B54"/>
    <mergeCell ref="D53:D54"/>
    <mergeCell ref="A48:A49"/>
    <mergeCell ref="B48:B49"/>
    <mergeCell ref="C66:C67"/>
    <mergeCell ref="A85:A86"/>
    <mergeCell ref="B85:B86"/>
    <mergeCell ref="D85:D86"/>
    <mergeCell ref="A25:A26"/>
    <mergeCell ref="C25:C26"/>
    <mergeCell ref="A27:A30"/>
    <mergeCell ref="C27:C30"/>
    <mergeCell ref="A63:A64"/>
    <mergeCell ref="B63:B64"/>
    <mergeCell ref="D63:D64"/>
    <mergeCell ref="A38:A39"/>
    <mergeCell ref="B38:B39"/>
    <mergeCell ref="D38:D39"/>
  </mergeCells>
  <pageMargins left="0.7" right="0.7" top="0.75" bottom="0.75" header="0.3" footer="0.3"/>
  <pageSetup paperSize="9" scale="95" orientation="landscape" r:id="rId1"/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topLeftCell="A106" zoomScaleNormal="80" zoomScaleSheetLayoutView="100" workbookViewId="0">
      <selection activeCell="E11" sqref="E11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25" t="s">
        <v>101</v>
      </c>
      <c r="B1" s="325"/>
      <c r="C1" s="325"/>
      <c r="D1" s="325"/>
      <c r="E1" s="325"/>
      <c r="F1" s="325"/>
      <c r="G1" s="325"/>
      <c r="H1" s="325"/>
      <c r="I1" s="325"/>
      <c r="J1" s="325"/>
      <c r="K1" s="172"/>
      <c r="L1" s="172"/>
    </row>
    <row r="2" spans="1:12" s="5" customFormat="1" ht="37.5" customHeight="1" x14ac:dyDescent="0.25">
      <c r="A2" s="338" t="s">
        <v>62</v>
      </c>
      <c r="B2" s="324" t="s">
        <v>55</v>
      </c>
      <c r="C2" s="324" t="s">
        <v>56</v>
      </c>
      <c r="D2" s="324"/>
      <c r="E2" s="324" t="s">
        <v>57</v>
      </c>
      <c r="F2" s="324" t="s">
        <v>58</v>
      </c>
      <c r="G2" s="334" t="s">
        <v>63</v>
      </c>
      <c r="H2" s="335"/>
      <c r="I2" s="336"/>
      <c r="J2" s="324" t="s">
        <v>64</v>
      </c>
      <c r="K2" s="334" t="s">
        <v>250</v>
      </c>
      <c r="L2" s="334" t="s">
        <v>223</v>
      </c>
    </row>
    <row r="3" spans="1:12" s="5" customFormat="1" ht="57.75" customHeight="1" x14ac:dyDescent="0.25">
      <c r="A3" s="338"/>
      <c r="B3" s="324"/>
      <c r="C3" s="27" t="s">
        <v>59</v>
      </c>
      <c r="D3" s="27" t="s">
        <v>90</v>
      </c>
      <c r="E3" s="324"/>
      <c r="F3" s="324"/>
      <c r="G3" s="171" t="s">
        <v>65</v>
      </c>
      <c r="H3" s="171" t="s">
        <v>249</v>
      </c>
      <c r="I3" s="171" t="s">
        <v>66</v>
      </c>
      <c r="J3" s="324"/>
      <c r="K3" s="334"/>
      <c r="L3" s="334"/>
    </row>
    <row r="4" spans="1:12" s="5" customFormat="1" ht="75" customHeight="1" x14ac:dyDescent="0.25">
      <c r="A4" s="70" t="s">
        <v>67</v>
      </c>
      <c r="B4" s="29" t="s">
        <v>60</v>
      </c>
      <c r="C4" s="29">
        <f>SUM(C5,C12,C21)</f>
        <v>4</v>
      </c>
      <c r="D4" s="29">
        <f>SUM(D5,D12,D21)</f>
        <v>4</v>
      </c>
      <c r="E4" s="132"/>
      <c r="F4" s="29"/>
      <c r="G4" s="29">
        <f t="shared" ref="G4:L4" si="0">SUM(G5,G12,G21)</f>
        <v>41</v>
      </c>
      <c r="H4" s="132">
        <f t="shared" si="0"/>
        <v>0</v>
      </c>
      <c r="I4" s="132">
        <f t="shared" si="0"/>
        <v>1641</v>
      </c>
      <c r="J4" s="131">
        <f t="shared" si="0"/>
        <v>2</v>
      </c>
      <c r="K4" s="131">
        <f t="shared" si="0"/>
        <v>0</v>
      </c>
      <c r="L4" s="131">
        <f t="shared" si="0"/>
        <v>57000</v>
      </c>
    </row>
    <row r="5" spans="1:12" s="5" customFormat="1" ht="21.6" customHeight="1" x14ac:dyDescent="0.25">
      <c r="A5" s="67"/>
      <c r="B5" s="180" t="s">
        <v>251</v>
      </c>
      <c r="C5" s="181">
        <f>SUM(C6:C11)</f>
        <v>2</v>
      </c>
      <c r="D5" s="181">
        <f>SUM(D6:D11)</f>
        <v>2</v>
      </c>
      <c r="E5" s="182"/>
      <c r="F5" s="183"/>
      <c r="G5" s="181">
        <f t="shared" ref="G5:L5" si="1">SUM(G6:G11)</f>
        <v>28</v>
      </c>
      <c r="H5" s="181">
        <f t="shared" si="1"/>
        <v>0</v>
      </c>
      <c r="I5" s="181">
        <f t="shared" si="1"/>
        <v>930</v>
      </c>
      <c r="J5" s="183">
        <f t="shared" si="1"/>
        <v>1</v>
      </c>
      <c r="K5" s="183">
        <f t="shared" si="1"/>
        <v>0</v>
      </c>
      <c r="L5" s="184">
        <f t="shared" si="1"/>
        <v>32000</v>
      </c>
    </row>
    <row r="6" spans="1:12" s="5" customFormat="1" ht="93.75" x14ac:dyDescent="0.25">
      <c r="A6" s="67"/>
      <c r="B6" s="81" t="s">
        <v>599</v>
      </c>
      <c r="C6" s="66">
        <v>1</v>
      </c>
      <c r="D6" s="66">
        <v>1</v>
      </c>
      <c r="E6" s="129" t="s">
        <v>605</v>
      </c>
      <c r="F6" s="62" t="s">
        <v>606</v>
      </c>
      <c r="G6" s="21">
        <v>8</v>
      </c>
      <c r="H6" s="21"/>
      <c r="I6" s="21">
        <v>420</v>
      </c>
      <c r="J6" s="177">
        <v>0</v>
      </c>
      <c r="K6" s="177"/>
      <c r="L6" s="177"/>
    </row>
    <row r="7" spans="1:12" s="5" customFormat="1" ht="56.25" x14ac:dyDescent="0.25">
      <c r="A7" s="67"/>
      <c r="B7" s="81" t="s">
        <v>600</v>
      </c>
      <c r="C7" s="66">
        <v>1</v>
      </c>
      <c r="D7" s="66">
        <v>1</v>
      </c>
      <c r="E7" s="129" t="s">
        <v>604</v>
      </c>
      <c r="F7" s="130" t="s">
        <v>603</v>
      </c>
      <c r="G7" s="21">
        <v>20</v>
      </c>
      <c r="H7" s="21"/>
      <c r="I7" s="21">
        <v>510</v>
      </c>
      <c r="J7" s="177">
        <v>1</v>
      </c>
      <c r="K7" s="177"/>
      <c r="L7" s="177">
        <v>32000</v>
      </c>
    </row>
    <row r="8" spans="1:12" s="5" customFormat="1" x14ac:dyDescent="0.25">
      <c r="A8" s="67"/>
      <c r="B8" s="81"/>
      <c r="C8" s="66"/>
      <c r="D8" s="66"/>
      <c r="E8" s="129"/>
      <c r="F8" s="130"/>
      <c r="G8" s="21"/>
      <c r="H8" s="21"/>
      <c r="I8" s="21"/>
      <c r="J8" s="177"/>
      <c r="K8" s="177"/>
      <c r="L8" s="177"/>
    </row>
    <row r="9" spans="1:12" s="5" customFormat="1" x14ac:dyDescent="0.25">
      <c r="A9" s="67"/>
      <c r="B9" s="81"/>
      <c r="C9" s="66"/>
      <c r="D9" s="66"/>
      <c r="E9" s="129"/>
      <c r="F9" s="130"/>
      <c r="G9" s="21"/>
      <c r="H9" s="21"/>
      <c r="I9" s="21"/>
      <c r="J9" s="177"/>
      <c r="K9" s="177"/>
      <c r="L9" s="177"/>
    </row>
    <row r="10" spans="1:12" s="5" customFormat="1" x14ac:dyDescent="0.25">
      <c r="A10" s="67"/>
      <c r="B10" s="81"/>
      <c r="C10" s="66"/>
      <c r="D10" s="66"/>
      <c r="E10" s="129"/>
      <c r="F10" s="130"/>
      <c r="G10" s="21"/>
      <c r="H10" s="21"/>
      <c r="I10" s="21"/>
      <c r="J10" s="177"/>
      <c r="K10" s="177"/>
      <c r="L10" s="177"/>
    </row>
    <row r="11" spans="1:12" s="5" customFormat="1" x14ac:dyDescent="0.25">
      <c r="A11" s="67"/>
      <c r="B11" s="81"/>
      <c r="C11" s="66"/>
      <c r="D11" s="66"/>
      <c r="E11" s="129"/>
      <c r="F11" s="130"/>
      <c r="G11" s="21"/>
      <c r="H11" s="21"/>
      <c r="I11" s="21"/>
      <c r="J11" s="177"/>
      <c r="K11" s="177"/>
      <c r="L11" s="177"/>
    </row>
    <row r="12" spans="1:12" s="5" customFormat="1" x14ac:dyDescent="0.25">
      <c r="A12" s="67"/>
      <c r="B12" s="180" t="s">
        <v>252</v>
      </c>
      <c r="C12" s="181">
        <f>SUM(C13:C20)</f>
        <v>2</v>
      </c>
      <c r="D12" s="181">
        <f>SUM(D13:D20)</f>
        <v>2</v>
      </c>
      <c r="E12" s="182"/>
      <c r="F12" s="183"/>
      <c r="G12" s="181">
        <f t="shared" ref="G12:L12" si="2">SUM(G13:G20)</f>
        <v>13</v>
      </c>
      <c r="H12" s="181">
        <f t="shared" si="2"/>
        <v>0</v>
      </c>
      <c r="I12" s="181">
        <f t="shared" si="2"/>
        <v>711</v>
      </c>
      <c r="J12" s="183">
        <f t="shared" si="2"/>
        <v>1</v>
      </c>
      <c r="K12" s="183">
        <f t="shared" si="2"/>
        <v>0</v>
      </c>
      <c r="L12" s="184">
        <f t="shared" si="2"/>
        <v>25000</v>
      </c>
    </row>
    <row r="13" spans="1:12" s="5" customFormat="1" ht="56.25" x14ac:dyDescent="0.25">
      <c r="A13" s="67"/>
      <c r="B13" s="81" t="s">
        <v>601</v>
      </c>
      <c r="C13" s="66">
        <v>1</v>
      </c>
      <c r="D13" s="66">
        <v>1</v>
      </c>
      <c r="E13" s="129" t="s">
        <v>607</v>
      </c>
      <c r="F13" s="62" t="s">
        <v>608</v>
      </c>
      <c r="G13" s="21">
        <v>7</v>
      </c>
      <c r="H13" s="21"/>
      <c r="I13" s="21">
        <v>353</v>
      </c>
      <c r="J13" s="177"/>
      <c r="K13" s="177"/>
      <c r="L13" s="177"/>
    </row>
    <row r="14" spans="1:12" s="5" customFormat="1" ht="56.25" x14ac:dyDescent="0.25">
      <c r="A14" s="67"/>
      <c r="B14" s="81" t="s">
        <v>602</v>
      </c>
      <c r="C14" s="66">
        <v>1</v>
      </c>
      <c r="D14" s="66">
        <v>1</v>
      </c>
      <c r="E14" s="129" t="s">
        <v>607</v>
      </c>
      <c r="F14" s="130" t="s">
        <v>608</v>
      </c>
      <c r="G14" s="21">
        <v>6</v>
      </c>
      <c r="H14" s="21"/>
      <c r="I14" s="21">
        <v>358</v>
      </c>
      <c r="J14" s="177">
        <v>1</v>
      </c>
      <c r="K14" s="177"/>
      <c r="L14" s="177">
        <v>25000</v>
      </c>
    </row>
    <row r="15" spans="1:12" s="5" customFormat="1" x14ac:dyDescent="0.25">
      <c r="A15" s="67"/>
      <c r="B15" s="81"/>
      <c r="C15" s="66"/>
      <c r="D15" s="66"/>
      <c r="E15" s="129"/>
      <c r="F15" s="130"/>
      <c r="G15" s="21"/>
      <c r="H15" s="21"/>
      <c r="I15" s="21"/>
      <c r="J15" s="177"/>
      <c r="K15" s="177"/>
      <c r="L15" s="177"/>
    </row>
    <row r="16" spans="1:12" s="5" customFormat="1" x14ac:dyDescent="0.25">
      <c r="A16" s="67"/>
      <c r="B16" s="81"/>
      <c r="C16" s="66"/>
      <c r="D16" s="66"/>
      <c r="E16" s="129"/>
      <c r="F16" s="62"/>
      <c r="G16" s="21"/>
      <c r="H16" s="21"/>
      <c r="I16" s="21"/>
      <c r="J16" s="177"/>
      <c r="K16" s="177"/>
      <c r="L16" s="177"/>
    </row>
    <row r="17" spans="1:12" s="5" customFormat="1" x14ac:dyDescent="0.25">
      <c r="A17" s="67"/>
      <c r="B17" s="81"/>
      <c r="C17" s="66"/>
      <c r="D17" s="66"/>
      <c r="E17" s="129"/>
      <c r="F17" s="130"/>
      <c r="G17" s="21"/>
      <c r="H17" s="21"/>
      <c r="I17" s="21"/>
      <c r="J17" s="177"/>
      <c r="K17" s="177"/>
      <c r="L17" s="177"/>
    </row>
    <row r="18" spans="1:12" s="5" customFormat="1" x14ac:dyDescent="0.25">
      <c r="A18" s="67"/>
      <c r="B18" s="81"/>
      <c r="C18" s="66"/>
      <c r="D18" s="66"/>
      <c r="E18" s="129"/>
      <c r="F18" s="62"/>
      <c r="G18" s="21"/>
      <c r="H18" s="21"/>
      <c r="I18" s="21"/>
      <c r="J18" s="177"/>
      <c r="K18" s="177"/>
      <c r="L18" s="177"/>
    </row>
    <row r="19" spans="1:12" s="5" customFormat="1" x14ac:dyDescent="0.25">
      <c r="A19" s="67"/>
      <c r="B19" s="81"/>
      <c r="C19" s="66"/>
      <c r="D19" s="66"/>
      <c r="E19" s="129"/>
      <c r="F19" s="130"/>
      <c r="G19" s="21"/>
      <c r="H19" s="21"/>
      <c r="I19" s="21"/>
      <c r="J19" s="177"/>
      <c r="K19" s="177"/>
      <c r="L19" s="177"/>
    </row>
    <row r="20" spans="1:12" s="5" customFormat="1" x14ac:dyDescent="0.25">
      <c r="A20" s="67"/>
      <c r="B20" s="81"/>
      <c r="C20" s="66"/>
      <c r="D20" s="66"/>
      <c r="E20" s="129"/>
      <c r="F20" s="130"/>
      <c r="G20" s="21"/>
      <c r="H20" s="21"/>
      <c r="I20" s="21"/>
      <c r="J20" s="177"/>
      <c r="K20" s="177"/>
      <c r="L20" s="177"/>
    </row>
    <row r="21" spans="1:12" s="5" customFormat="1" x14ac:dyDescent="0.25">
      <c r="A21" s="67"/>
      <c r="B21" s="180" t="s">
        <v>253</v>
      </c>
      <c r="C21" s="181">
        <f>SUM(C22:C28)</f>
        <v>0</v>
      </c>
      <c r="D21" s="181">
        <f>SUM(D22:D28)</f>
        <v>0</v>
      </c>
      <c r="E21" s="182"/>
      <c r="F21" s="183"/>
      <c r="G21" s="181">
        <f t="shared" ref="G21:L21" si="3">SUM(G22:G28)</f>
        <v>0</v>
      </c>
      <c r="H21" s="181">
        <f t="shared" si="3"/>
        <v>0</v>
      </c>
      <c r="I21" s="181">
        <f t="shared" si="3"/>
        <v>0</v>
      </c>
      <c r="J21" s="183">
        <f t="shared" si="3"/>
        <v>0</v>
      </c>
      <c r="K21" s="183">
        <f t="shared" si="3"/>
        <v>0</v>
      </c>
      <c r="L21" s="184">
        <f t="shared" si="3"/>
        <v>0</v>
      </c>
    </row>
    <row r="22" spans="1:12" s="5" customFormat="1" x14ac:dyDescent="0.25">
      <c r="A22" s="67"/>
      <c r="B22" s="185"/>
      <c r="C22" s="186"/>
      <c r="D22" s="186"/>
      <c r="E22" s="187"/>
      <c r="F22" s="188"/>
      <c r="G22" s="186"/>
      <c r="H22" s="186"/>
      <c r="I22" s="186"/>
      <c r="J22" s="189"/>
      <c r="K22" s="189"/>
      <c r="L22" s="190"/>
    </row>
    <row r="23" spans="1:12" s="5" customFormat="1" x14ac:dyDescent="0.25">
      <c r="A23" s="67"/>
      <c r="B23" s="185"/>
      <c r="C23" s="186"/>
      <c r="D23" s="186"/>
      <c r="E23" s="187"/>
      <c r="F23" s="188"/>
      <c r="G23" s="186"/>
      <c r="H23" s="186"/>
      <c r="I23" s="186"/>
      <c r="J23" s="189"/>
      <c r="K23" s="189"/>
      <c r="L23" s="190"/>
    </row>
    <row r="24" spans="1:12" s="5" customFormat="1" x14ac:dyDescent="0.25">
      <c r="A24" s="67"/>
      <c r="B24" s="185"/>
      <c r="C24" s="186"/>
      <c r="D24" s="186"/>
      <c r="E24" s="187"/>
      <c r="F24" s="188"/>
      <c r="G24" s="186"/>
      <c r="H24" s="186"/>
      <c r="I24" s="186"/>
      <c r="J24" s="189"/>
      <c r="K24" s="189"/>
      <c r="L24" s="190"/>
    </row>
    <row r="25" spans="1:12" s="5" customFormat="1" x14ac:dyDescent="0.25">
      <c r="A25" s="67"/>
      <c r="B25" s="185"/>
      <c r="C25" s="186"/>
      <c r="D25" s="186"/>
      <c r="E25" s="187"/>
      <c r="F25" s="188"/>
      <c r="G25" s="186"/>
      <c r="H25" s="186"/>
      <c r="I25" s="186"/>
      <c r="J25" s="189"/>
      <c r="K25" s="189"/>
      <c r="L25" s="190"/>
    </row>
    <row r="26" spans="1:12" s="5" customFormat="1" x14ac:dyDescent="0.25">
      <c r="A26" s="67"/>
      <c r="B26" s="81"/>
      <c r="C26" s="66"/>
      <c r="D26" s="66"/>
      <c r="E26" s="129"/>
      <c r="F26" s="62"/>
      <c r="G26" s="21"/>
      <c r="H26" s="21"/>
      <c r="I26" s="21"/>
      <c r="J26" s="177"/>
      <c r="K26" s="177"/>
      <c r="L26" s="177"/>
    </row>
    <row r="27" spans="1:12" s="5" customFormat="1" x14ac:dyDescent="0.25">
      <c r="A27" s="67"/>
      <c r="B27" s="81"/>
      <c r="C27" s="66"/>
      <c r="D27" s="66"/>
      <c r="E27" s="129"/>
      <c r="F27" s="62"/>
      <c r="G27" s="21"/>
      <c r="H27" s="21"/>
      <c r="I27" s="21"/>
      <c r="J27" s="177"/>
      <c r="K27" s="177"/>
      <c r="L27" s="177"/>
    </row>
    <row r="28" spans="1:12" x14ac:dyDescent="0.25">
      <c r="A28" s="67"/>
      <c r="B28" s="81"/>
      <c r="C28" s="66"/>
      <c r="D28" s="66"/>
      <c r="E28" s="130"/>
      <c r="F28" s="62"/>
      <c r="G28" s="21"/>
      <c r="H28" s="21"/>
      <c r="I28" s="21"/>
      <c r="J28" s="177"/>
      <c r="K28" s="177"/>
      <c r="L28" s="177"/>
    </row>
    <row r="29" spans="1:12" s="5" customFormat="1" ht="75" customHeight="1" x14ac:dyDescent="0.25">
      <c r="A29" s="70" t="s">
        <v>68</v>
      </c>
      <c r="B29" s="29" t="s">
        <v>61</v>
      </c>
      <c r="C29" s="29">
        <f>SUM(C30,C35,C41)</f>
        <v>3</v>
      </c>
      <c r="D29" s="29">
        <f>SUM(D30,D35,D41)</f>
        <v>3</v>
      </c>
      <c r="E29" s="132"/>
      <c r="F29" s="68"/>
      <c r="G29" s="132">
        <f>SUM(G30,G35,G41)</f>
        <v>93</v>
      </c>
      <c r="H29" s="132">
        <f>SUM(H30,H35,H41)</f>
        <v>0</v>
      </c>
      <c r="I29" s="132">
        <f>SUM(I30,I35,I41)</f>
        <v>926</v>
      </c>
      <c r="J29" s="131">
        <f>SUM(J30,J35,J41)</f>
        <v>0</v>
      </c>
      <c r="K29" s="131">
        <f>SUM(K30,K35,K41)</f>
        <v>0</v>
      </c>
      <c r="L29" s="131">
        <f>SUM(K30,K35,K41)</f>
        <v>0</v>
      </c>
    </row>
    <row r="30" spans="1:12" s="5" customFormat="1" x14ac:dyDescent="0.25">
      <c r="A30" s="67"/>
      <c r="B30" s="180" t="s">
        <v>251</v>
      </c>
      <c r="C30" s="181">
        <f>SUM(C31:C34)</f>
        <v>2</v>
      </c>
      <c r="D30" s="181">
        <f>SUM(D31:D34)</f>
        <v>2</v>
      </c>
      <c r="E30" s="182"/>
      <c r="F30" s="183"/>
      <c r="G30" s="181">
        <f t="shared" ref="G30:L30" si="4">SUM(G31:G34)</f>
        <v>13</v>
      </c>
      <c r="H30" s="181">
        <f t="shared" si="4"/>
        <v>0</v>
      </c>
      <c r="I30" s="181">
        <f t="shared" si="4"/>
        <v>574</v>
      </c>
      <c r="J30" s="183">
        <f t="shared" si="4"/>
        <v>0</v>
      </c>
      <c r="K30" s="183">
        <f t="shared" si="4"/>
        <v>0</v>
      </c>
      <c r="L30" s="184">
        <f t="shared" si="4"/>
        <v>0</v>
      </c>
    </row>
    <row r="31" spans="1:12" s="5" customFormat="1" ht="75" x14ac:dyDescent="0.25">
      <c r="A31" s="67"/>
      <c r="B31" s="81" t="s">
        <v>610</v>
      </c>
      <c r="C31" s="66">
        <v>1</v>
      </c>
      <c r="D31" s="66">
        <v>1</v>
      </c>
      <c r="E31" s="129" t="s">
        <v>609</v>
      </c>
      <c r="F31" s="62" t="s">
        <v>612</v>
      </c>
      <c r="G31" s="21">
        <v>7</v>
      </c>
      <c r="H31" s="21"/>
      <c r="I31" s="21">
        <v>233</v>
      </c>
      <c r="J31" s="129"/>
      <c r="K31" s="129"/>
      <c r="L31" s="129"/>
    </row>
    <row r="32" spans="1:12" s="5" customFormat="1" ht="75" x14ac:dyDescent="0.25">
      <c r="A32" s="67"/>
      <c r="B32" s="81" t="s">
        <v>611</v>
      </c>
      <c r="C32" s="66">
        <v>1</v>
      </c>
      <c r="D32" s="66">
        <v>1</v>
      </c>
      <c r="E32" s="129" t="s">
        <v>609</v>
      </c>
      <c r="F32" s="62" t="s">
        <v>612</v>
      </c>
      <c r="G32" s="21">
        <v>6</v>
      </c>
      <c r="H32" s="21"/>
      <c r="I32" s="21">
        <v>341</v>
      </c>
      <c r="J32" s="129"/>
      <c r="K32" s="129"/>
      <c r="L32" s="129"/>
    </row>
    <row r="33" spans="1:12" s="5" customFormat="1" x14ac:dyDescent="0.25">
      <c r="A33" s="67"/>
      <c r="B33" s="81"/>
      <c r="C33" s="66"/>
      <c r="D33" s="66"/>
      <c r="E33" s="129"/>
      <c r="F33" s="130"/>
      <c r="G33" s="21"/>
      <c r="H33" s="21"/>
      <c r="I33" s="21"/>
      <c r="J33" s="129"/>
      <c r="K33" s="129"/>
      <c r="L33" s="129"/>
    </row>
    <row r="34" spans="1:12" s="5" customFormat="1" x14ac:dyDescent="0.25">
      <c r="A34" s="67"/>
      <c r="B34" s="81"/>
      <c r="C34" s="66"/>
      <c r="D34" s="66"/>
      <c r="E34" s="129"/>
      <c r="F34" s="130"/>
      <c r="G34" s="21"/>
      <c r="H34" s="21"/>
      <c r="I34" s="21"/>
      <c r="J34" s="129"/>
      <c r="K34" s="129"/>
      <c r="L34" s="129"/>
    </row>
    <row r="35" spans="1:12" s="5" customFormat="1" x14ac:dyDescent="0.25">
      <c r="A35" s="67"/>
      <c r="B35" s="180" t="s">
        <v>252</v>
      </c>
      <c r="C35" s="181">
        <f>SUM(C36:C40)</f>
        <v>1</v>
      </c>
      <c r="D35" s="181">
        <f>SUM(D36:D40)</f>
        <v>1</v>
      </c>
      <c r="E35" s="182"/>
      <c r="F35" s="183"/>
      <c r="G35" s="181">
        <f t="shared" ref="G35:L35" si="5">SUM(G36:G40)</f>
        <v>80</v>
      </c>
      <c r="H35" s="181">
        <f t="shared" si="5"/>
        <v>0</v>
      </c>
      <c r="I35" s="181">
        <f t="shared" si="5"/>
        <v>352</v>
      </c>
      <c r="J35" s="183">
        <f t="shared" si="5"/>
        <v>0</v>
      </c>
      <c r="K35" s="183">
        <f t="shared" si="5"/>
        <v>0</v>
      </c>
      <c r="L35" s="184">
        <f t="shared" si="5"/>
        <v>0</v>
      </c>
    </row>
    <row r="36" spans="1:12" s="5" customFormat="1" ht="37.5" x14ac:dyDescent="0.25">
      <c r="A36" s="67"/>
      <c r="B36" s="81" t="s">
        <v>624</v>
      </c>
      <c r="C36" s="66">
        <v>1</v>
      </c>
      <c r="D36" s="66">
        <v>1</v>
      </c>
      <c r="E36" s="129" t="s">
        <v>623</v>
      </c>
      <c r="F36" s="62" t="s">
        <v>622</v>
      </c>
      <c r="G36" s="21">
        <v>80</v>
      </c>
      <c r="H36" s="21"/>
      <c r="I36" s="21">
        <v>352</v>
      </c>
      <c r="J36" s="129"/>
      <c r="K36" s="129"/>
      <c r="L36" s="129"/>
    </row>
    <row r="37" spans="1:12" s="5" customFormat="1" x14ac:dyDescent="0.25">
      <c r="A37" s="67"/>
      <c r="B37" s="81"/>
      <c r="C37" s="66"/>
      <c r="D37" s="66"/>
      <c r="E37" s="129"/>
      <c r="F37" s="130"/>
      <c r="G37" s="21"/>
      <c r="H37" s="21"/>
      <c r="I37" s="21"/>
      <c r="J37" s="129"/>
      <c r="K37" s="129"/>
      <c r="L37" s="129"/>
    </row>
    <row r="38" spans="1:12" s="5" customFormat="1" x14ac:dyDescent="0.25">
      <c r="A38" s="67"/>
      <c r="B38" s="81"/>
      <c r="C38" s="66"/>
      <c r="D38" s="66"/>
      <c r="E38" s="129"/>
      <c r="F38" s="130"/>
      <c r="G38" s="21"/>
      <c r="H38" s="21"/>
      <c r="I38" s="21"/>
      <c r="J38" s="129"/>
      <c r="K38" s="129"/>
      <c r="L38" s="129"/>
    </row>
    <row r="39" spans="1:12" s="5" customFormat="1" x14ac:dyDescent="0.25">
      <c r="A39" s="67"/>
      <c r="B39" s="81"/>
      <c r="C39" s="66"/>
      <c r="D39" s="66"/>
      <c r="E39" s="129"/>
      <c r="F39" s="130"/>
      <c r="G39" s="21"/>
      <c r="H39" s="21"/>
      <c r="I39" s="21"/>
      <c r="J39" s="129"/>
      <c r="K39" s="129"/>
      <c r="L39" s="129"/>
    </row>
    <row r="40" spans="1:12" s="5" customFormat="1" x14ac:dyDescent="0.25">
      <c r="A40" s="67"/>
      <c r="B40" s="81"/>
      <c r="C40" s="66"/>
      <c r="D40" s="66"/>
      <c r="E40" s="129"/>
      <c r="F40" s="62"/>
      <c r="G40" s="21"/>
      <c r="H40" s="21"/>
      <c r="I40" s="21"/>
      <c r="J40" s="129"/>
      <c r="K40" s="129"/>
      <c r="L40" s="129"/>
    </row>
    <row r="41" spans="1:12" s="5" customFormat="1" x14ac:dyDescent="0.25">
      <c r="A41" s="67"/>
      <c r="B41" s="180" t="s">
        <v>253</v>
      </c>
      <c r="C41" s="181">
        <f>SUM(C42:C46)</f>
        <v>0</v>
      </c>
      <c r="D41" s="181">
        <f>SUM(D42:D46)</f>
        <v>0</v>
      </c>
      <c r="E41" s="182"/>
      <c r="F41" s="183"/>
      <c r="G41" s="181">
        <f t="shared" ref="G41:L41" si="6">SUM(G42:G46)</f>
        <v>0</v>
      </c>
      <c r="H41" s="181">
        <f t="shared" si="6"/>
        <v>0</v>
      </c>
      <c r="I41" s="181">
        <f t="shared" si="6"/>
        <v>0</v>
      </c>
      <c r="J41" s="183">
        <f t="shared" si="6"/>
        <v>0</v>
      </c>
      <c r="K41" s="183">
        <f t="shared" si="6"/>
        <v>0</v>
      </c>
      <c r="L41" s="184">
        <f t="shared" si="6"/>
        <v>0</v>
      </c>
    </row>
    <row r="42" spans="1:12" s="5" customFormat="1" x14ac:dyDescent="0.25">
      <c r="A42" s="67"/>
      <c r="B42" s="81"/>
      <c r="C42" s="66"/>
      <c r="D42" s="66"/>
      <c r="E42" s="129"/>
      <c r="F42" s="62"/>
      <c r="G42" s="21"/>
      <c r="H42" s="21"/>
      <c r="I42" s="21"/>
      <c r="J42" s="129"/>
      <c r="K42" s="129"/>
      <c r="L42" s="129"/>
    </row>
    <row r="43" spans="1:12" s="5" customFormat="1" x14ac:dyDescent="0.25">
      <c r="A43" s="67"/>
      <c r="B43" s="81"/>
      <c r="C43" s="66"/>
      <c r="D43" s="66"/>
      <c r="E43" s="129"/>
      <c r="F43" s="130"/>
      <c r="G43" s="21"/>
      <c r="H43" s="21"/>
      <c r="I43" s="21"/>
      <c r="J43" s="129"/>
      <c r="K43" s="129"/>
      <c r="L43" s="129"/>
    </row>
    <row r="44" spans="1:12" s="5" customFormat="1" x14ac:dyDescent="0.25">
      <c r="A44" s="67"/>
      <c r="B44" s="81"/>
      <c r="C44" s="66"/>
      <c r="D44" s="66"/>
      <c r="E44" s="129"/>
      <c r="F44" s="130"/>
      <c r="G44" s="21"/>
      <c r="H44" s="21"/>
      <c r="I44" s="21"/>
      <c r="J44" s="129"/>
      <c r="K44" s="129"/>
      <c r="L44" s="129"/>
    </row>
    <row r="45" spans="1:12" s="5" customFormat="1" x14ac:dyDescent="0.25">
      <c r="A45" s="67"/>
      <c r="B45" s="81"/>
      <c r="C45" s="66"/>
      <c r="D45" s="66"/>
      <c r="E45" s="129"/>
      <c r="F45" s="62"/>
      <c r="G45" s="21"/>
      <c r="H45" s="21"/>
      <c r="I45" s="21"/>
      <c r="J45" s="129"/>
      <c r="K45" s="129"/>
      <c r="L45" s="129"/>
    </row>
    <row r="46" spans="1:12" x14ac:dyDescent="0.25">
      <c r="A46" s="67"/>
      <c r="B46" s="81"/>
      <c r="C46" s="66"/>
      <c r="D46" s="66"/>
      <c r="E46" s="130"/>
      <c r="F46" s="62"/>
      <c r="G46" s="21"/>
      <c r="H46" s="21"/>
      <c r="I46" s="21"/>
      <c r="J46" s="129"/>
      <c r="K46" s="129"/>
      <c r="L46" s="129"/>
    </row>
    <row r="47" spans="1:12" s="5" customFormat="1" ht="37.5" customHeight="1" x14ac:dyDescent="0.25">
      <c r="A47" s="70" t="s">
        <v>97</v>
      </c>
      <c r="B47" s="29" t="s">
        <v>69</v>
      </c>
      <c r="C47" s="29">
        <f>SUM(C48,C52,C57)</f>
        <v>0</v>
      </c>
      <c r="D47" s="29">
        <f>SUM(D48,D52,D57)</f>
        <v>0</v>
      </c>
      <c r="E47" s="131"/>
      <c r="F47" s="69"/>
      <c r="G47" s="132">
        <f t="shared" ref="G47:L47" si="7">SUM(G48,G52,G57)</f>
        <v>0</v>
      </c>
      <c r="H47" s="132">
        <f t="shared" si="7"/>
        <v>0</v>
      </c>
      <c r="I47" s="132">
        <f t="shared" si="7"/>
        <v>0</v>
      </c>
      <c r="J47" s="131">
        <f t="shared" si="7"/>
        <v>0</v>
      </c>
      <c r="K47" s="131">
        <f t="shared" si="7"/>
        <v>0</v>
      </c>
      <c r="L47" s="131">
        <f t="shared" si="7"/>
        <v>0</v>
      </c>
    </row>
    <row r="48" spans="1:12" s="5" customFormat="1" x14ac:dyDescent="0.25">
      <c r="A48" s="67"/>
      <c r="B48" s="180" t="s">
        <v>251</v>
      </c>
      <c r="C48" s="181">
        <f>SUM(C49:C51)</f>
        <v>0</v>
      </c>
      <c r="D48" s="181">
        <f>SUM(D49:D51)</f>
        <v>0</v>
      </c>
      <c r="E48" s="182"/>
      <c r="F48" s="183"/>
      <c r="G48" s="181">
        <f t="shared" ref="G48:L48" si="8">SUM(G49:G51)</f>
        <v>0</v>
      </c>
      <c r="H48" s="181">
        <f t="shared" si="8"/>
        <v>0</v>
      </c>
      <c r="I48" s="181">
        <f t="shared" si="8"/>
        <v>0</v>
      </c>
      <c r="J48" s="183">
        <f t="shared" si="8"/>
        <v>0</v>
      </c>
      <c r="K48" s="183">
        <f t="shared" si="8"/>
        <v>0</v>
      </c>
      <c r="L48" s="184">
        <f t="shared" si="8"/>
        <v>0</v>
      </c>
    </row>
    <row r="49" spans="1:12" s="5" customFormat="1" x14ac:dyDescent="0.25">
      <c r="A49" s="67"/>
      <c r="B49" s="81"/>
      <c r="C49" s="66"/>
      <c r="D49" s="66"/>
      <c r="E49" s="129"/>
      <c r="F49" s="62"/>
      <c r="G49" s="21"/>
      <c r="H49" s="21"/>
      <c r="I49" s="21"/>
      <c r="J49" s="129"/>
      <c r="K49" s="129"/>
      <c r="L49" s="129"/>
    </row>
    <row r="50" spans="1:12" s="5" customFormat="1" x14ac:dyDescent="0.25">
      <c r="A50" s="67"/>
      <c r="B50" s="81"/>
      <c r="C50" s="66"/>
      <c r="D50" s="66"/>
      <c r="E50" s="129"/>
      <c r="F50" s="62"/>
      <c r="G50" s="21"/>
      <c r="H50" s="21"/>
      <c r="I50" s="21"/>
      <c r="J50" s="129"/>
      <c r="K50" s="129"/>
      <c r="L50" s="129"/>
    </row>
    <row r="51" spans="1:12" s="5" customFormat="1" x14ac:dyDescent="0.25">
      <c r="A51" s="67"/>
      <c r="B51" s="81"/>
      <c r="C51" s="66"/>
      <c r="D51" s="66"/>
      <c r="E51" s="129"/>
      <c r="F51" s="62"/>
      <c r="G51" s="21"/>
      <c r="H51" s="21"/>
      <c r="I51" s="21"/>
      <c r="J51" s="129"/>
      <c r="K51" s="129"/>
      <c r="L51" s="129"/>
    </row>
    <row r="52" spans="1:12" s="5" customFormat="1" x14ac:dyDescent="0.25">
      <c r="A52" s="67"/>
      <c r="B52" s="180" t="s">
        <v>252</v>
      </c>
      <c r="C52" s="181">
        <f>SUM(C53:C56)</f>
        <v>0</v>
      </c>
      <c r="D52" s="181">
        <f>SUM(D53:D56)</f>
        <v>0</v>
      </c>
      <c r="E52" s="182"/>
      <c r="F52" s="183"/>
      <c r="G52" s="181">
        <f t="shared" ref="G52:L52" si="9">SUM(G53:G56)</f>
        <v>0</v>
      </c>
      <c r="H52" s="181">
        <f t="shared" si="9"/>
        <v>0</v>
      </c>
      <c r="I52" s="181">
        <f t="shared" si="9"/>
        <v>0</v>
      </c>
      <c r="J52" s="183">
        <f t="shared" si="9"/>
        <v>0</v>
      </c>
      <c r="K52" s="183">
        <f t="shared" si="9"/>
        <v>0</v>
      </c>
      <c r="L52" s="184">
        <f t="shared" si="9"/>
        <v>0</v>
      </c>
    </row>
    <row r="53" spans="1:12" s="5" customFormat="1" x14ac:dyDescent="0.25">
      <c r="A53" s="67"/>
      <c r="B53" s="81"/>
      <c r="C53" s="66"/>
      <c r="D53" s="66"/>
      <c r="E53" s="129"/>
      <c r="F53" s="62"/>
      <c r="G53" s="21"/>
      <c r="H53" s="21"/>
      <c r="I53" s="21"/>
      <c r="J53" s="129"/>
      <c r="K53" s="129"/>
      <c r="L53" s="129"/>
    </row>
    <row r="54" spans="1:12" s="5" customFormat="1" x14ac:dyDescent="0.25">
      <c r="A54" s="67"/>
      <c r="B54" s="81"/>
      <c r="C54" s="66"/>
      <c r="D54" s="66"/>
      <c r="E54" s="129"/>
      <c r="F54" s="62"/>
      <c r="G54" s="21"/>
      <c r="H54" s="21"/>
      <c r="I54" s="21"/>
      <c r="J54" s="129"/>
      <c r="K54" s="129"/>
      <c r="L54" s="129"/>
    </row>
    <row r="55" spans="1:12" s="5" customFormat="1" x14ac:dyDescent="0.25">
      <c r="A55" s="67"/>
      <c r="B55" s="81"/>
      <c r="C55" s="66"/>
      <c r="D55" s="66"/>
      <c r="E55" s="129"/>
      <c r="F55" s="130"/>
      <c r="G55" s="21"/>
      <c r="H55" s="21"/>
      <c r="I55" s="21"/>
      <c r="J55" s="129"/>
      <c r="K55" s="129"/>
      <c r="L55" s="129"/>
    </row>
    <row r="56" spans="1:12" s="5" customFormat="1" x14ac:dyDescent="0.25">
      <c r="A56" s="67"/>
      <c r="B56" s="81"/>
      <c r="C56" s="66"/>
      <c r="D56" s="66"/>
      <c r="E56" s="129"/>
      <c r="F56" s="62"/>
      <c r="G56" s="21"/>
      <c r="H56" s="21"/>
      <c r="I56" s="21"/>
      <c r="J56" s="129"/>
      <c r="K56" s="129"/>
      <c r="L56" s="129"/>
    </row>
    <row r="57" spans="1:12" s="5" customFormat="1" x14ac:dyDescent="0.25">
      <c r="A57" s="67"/>
      <c r="B57" s="180" t="s">
        <v>253</v>
      </c>
      <c r="C57" s="181">
        <f>SUM(C58:C60)</f>
        <v>0</v>
      </c>
      <c r="D57" s="181">
        <f>SUM(D58:D60)</f>
        <v>0</v>
      </c>
      <c r="E57" s="182"/>
      <c r="F57" s="183"/>
      <c r="G57" s="181">
        <f t="shared" ref="G57:L57" si="10">SUM(G58:G60)</f>
        <v>0</v>
      </c>
      <c r="H57" s="181">
        <f t="shared" si="10"/>
        <v>0</v>
      </c>
      <c r="I57" s="181">
        <f t="shared" si="10"/>
        <v>0</v>
      </c>
      <c r="J57" s="183">
        <f t="shared" si="10"/>
        <v>0</v>
      </c>
      <c r="K57" s="183">
        <f t="shared" si="10"/>
        <v>0</v>
      </c>
      <c r="L57" s="184">
        <f t="shared" si="10"/>
        <v>0</v>
      </c>
    </row>
    <row r="58" spans="1:12" s="5" customFormat="1" x14ac:dyDescent="0.25">
      <c r="A58" s="67"/>
      <c r="B58" s="81"/>
      <c r="C58" s="66"/>
      <c r="D58" s="66"/>
      <c r="E58" s="129"/>
      <c r="F58" s="62"/>
      <c r="G58" s="21"/>
      <c r="H58" s="21"/>
      <c r="I58" s="21"/>
      <c r="J58" s="129"/>
      <c r="K58" s="129"/>
      <c r="L58" s="129"/>
    </row>
    <row r="59" spans="1:12" s="5" customFormat="1" x14ac:dyDescent="0.25">
      <c r="A59" s="67"/>
      <c r="B59" s="81"/>
      <c r="C59" s="66"/>
      <c r="D59" s="66"/>
      <c r="E59" s="129"/>
      <c r="F59" s="130"/>
      <c r="G59" s="21"/>
      <c r="H59" s="21"/>
      <c r="I59" s="21"/>
      <c r="J59" s="129"/>
      <c r="K59" s="129"/>
      <c r="L59" s="129"/>
    </row>
    <row r="60" spans="1:12" x14ac:dyDescent="0.25">
      <c r="A60" s="67"/>
      <c r="B60" s="81"/>
      <c r="C60" s="66"/>
      <c r="D60" s="66"/>
      <c r="E60" s="130"/>
      <c r="F60" s="62"/>
      <c r="G60" s="21"/>
      <c r="H60" s="21"/>
      <c r="I60" s="21"/>
      <c r="J60" s="129"/>
      <c r="K60" s="129"/>
      <c r="L60" s="129"/>
    </row>
    <row r="61" spans="1:12" s="5" customFormat="1" ht="75" customHeight="1" x14ac:dyDescent="0.25">
      <c r="A61" s="29" t="s">
        <v>98</v>
      </c>
      <c r="B61" s="29" t="s">
        <v>70</v>
      </c>
      <c r="C61" s="29">
        <f>SUM(C62,C66,C70)</f>
        <v>2</v>
      </c>
      <c r="D61" s="29">
        <f>SUM(D62,D66,D70)</f>
        <v>2</v>
      </c>
      <c r="E61" s="131"/>
      <c r="F61" s="29"/>
      <c r="G61" s="132">
        <f t="shared" ref="G61:L61" si="11">SUM(G62,G66,G70)</f>
        <v>34</v>
      </c>
      <c r="H61" s="132">
        <f t="shared" si="11"/>
        <v>0</v>
      </c>
      <c r="I61" s="132">
        <f t="shared" si="11"/>
        <v>587</v>
      </c>
      <c r="J61" s="131">
        <f t="shared" si="11"/>
        <v>0</v>
      </c>
      <c r="K61" s="131">
        <f t="shared" si="11"/>
        <v>0</v>
      </c>
      <c r="L61" s="131">
        <f t="shared" si="11"/>
        <v>0</v>
      </c>
    </row>
    <row r="62" spans="1:12" s="5" customFormat="1" x14ac:dyDescent="0.25">
      <c r="A62" s="67"/>
      <c r="B62" s="180" t="s">
        <v>251</v>
      </c>
      <c r="C62" s="181">
        <f>SUM(C63:C65)</f>
        <v>1</v>
      </c>
      <c r="D62" s="181">
        <f>SUM(D63:D65)</f>
        <v>1</v>
      </c>
      <c r="E62" s="182"/>
      <c r="F62" s="183"/>
      <c r="G62" s="181">
        <f t="shared" ref="G62:L62" si="12">SUM(G63:G65)</f>
        <v>11</v>
      </c>
      <c r="H62" s="181">
        <f t="shared" si="12"/>
        <v>0</v>
      </c>
      <c r="I62" s="181">
        <f t="shared" si="12"/>
        <v>367</v>
      </c>
      <c r="J62" s="183">
        <f t="shared" si="12"/>
        <v>0</v>
      </c>
      <c r="K62" s="183">
        <f t="shared" si="12"/>
        <v>0</v>
      </c>
      <c r="L62" s="184">
        <f t="shared" si="12"/>
        <v>0</v>
      </c>
    </row>
    <row r="63" spans="1:12" s="5" customFormat="1" ht="56.25" x14ac:dyDescent="0.25">
      <c r="A63" s="67"/>
      <c r="B63" s="81" t="s">
        <v>613</v>
      </c>
      <c r="C63" s="66">
        <v>1</v>
      </c>
      <c r="D63" s="66">
        <v>1</v>
      </c>
      <c r="E63" s="129" t="s">
        <v>614</v>
      </c>
      <c r="F63" s="62" t="s">
        <v>612</v>
      </c>
      <c r="G63" s="21">
        <v>11</v>
      </c>
      <c r="H63" s="21"/>
      <c r="I63" s="21">
        <v>367</v>
      </c>
      <c r="J63" s="129"/>
      <c r="K63" s="129"/>
      <c r="L63" s="129"/>
    </row>
    <row r="64" spans="1:12" s="5" customFormat="1" x14ac:dyDescent="0.25">
      <c r="A64" s="67"/>
      <c r="B64" s="81"/>
      <c r="C64" s="66"/>
      <c r="D64" s="66"/>
      <c r="E64" s="129"/>
      <c r="F64" s="62"/>
      <c r="G64" s="21"/>
      <c r="H64" s="21"/>
      <c r="I64" s="21"/>
      <c r="J64" s="129"/>
      <c r="K64" s="129"/>
      <c r="L64" s="129"/>
    </row>
    <row r="65" spans="1:12" s="5" customFormat="1" x14ac:dyDescent="0.25">
      <c r="A65" s="67"/>
      <c r="B65" s="81"/>
      <c r="C65" s="66"/>
      <c r="D65" s="66"/>
      <c r="E65" s="129"/>
      <c r="F65" s="130"/>
      <c r="G65" s="21"/>
      <c r="H65" s="21"/>
      <c r="I65" s="21"/>
      <c r="J65" s="129"/>
      <c r="K65" s="129"/>
      <c r="L65" s="129"/>
    </row>
    <row r="66" spans="1:12" s="5" customFormat="1" x14ac:dyDescent="0.25">
      <c r="A66" s="67"/>
      <c r="B66" s="180" t="s">
        <v>252</v>
      </c>
      <c r="C66" s="181">
        <f>SUM(C67:C69)</f>
        <v>1</v>
      </c>
      <c r="D66" s="181">
        <f>SUM(D67:D69)</f>
        <v>1</v>
      </c>
      <c r="E66" s="182"/>
      <c r="F66" s="183"/>
      <c r="G66" s="181">
        <f t="shared" ref="G66:L66" si="13">SUM(G67:G69)</f>
        <v>23</v>
      </c>
      <c r="H66" s="181">
        <f t="shared" si="13"/>
        <v>0</v>
      </c>
      <c r="I66" s="181">
        <f t="shared" si="13"/>
        <v>220</v>
      </c>
      <c r="J66" s="183">
        <f t="shared" si="13"/>
        <v>0</v>
      </c>
      <c r="K66" s="183">
        <f t="shared" si="13"/>
        <v>0</v>
      </c>
      <c r="L66" s="184">
        <f t="shared" si="13"/>
        <v>0</v>
      </c>
    </row>
    <row r="67" spans="1:12" s="5" customFormat="1" ht="37.5" x14ac:dyDescent="0.25">
      <c r="A67" s="67"/>
      <c r="B67" s="81" t="s">
        <v>615</v>
      </c>
      <c r="C67" s="66">
        <v>1</v>
      </c>
      <c r="D67" s="66">
        <v>1</v>
      </c>
      <c r="E67" s="129" t="s">
        <v>616</v>
      </c>
      <c r="F67" s="62" t="s">
        <v>617</v>
      </c>
      <c r="G67" s="21">
        <v>23</v>
      </c>
      <c r="H67" s="21"/>
      <c r="I67" s="21">
        <v>220</v>
      </c>
      <c r="J67" s="129"/>
      <c r="K67" s="129"/>
      <c r="L67" s="129"/>
    </row>
    <row r="68" spans="1:12" s="5" customFormat="1" x14ac:dyDescent="0.25">
      <c r="A68" s="67"/>
      <c r="B68" s="81"/>
      <c r="C68" s="66"/>
      <c r="D68" s="66"/>
      <c r="E68" s="129"/>
      <c r="F68" s="62"/>
      <c r="G68" s="21"/>
      <c r="H68" s="21"/>
      <c r="I68" s="21"/>
      <c r="J68" s="129"/>
      <c r="K68" s="129"/>
      <c r="L68" s="129"/>
    </row>
    <row r="69" spans="1:12" s="5" customFormat="1" x14ac:dyDescent="0.25">
      <c r="A69" s="67"/>
      <c r="B69" s="81"/>
      <c r="C69" s="66"/>
      <c r="D69" s="66"/>
      <c r="E69" s="129"/>
      <c r="F69" s="130"/>
      <c r="G69" s="21"/>
      <c r="H69" s="21"/>
      <c r="I69" s="21"/>
      <c r="J69" s="129"/>
      <c r="K69" s="129"/>
      <c r="L69" s="129"/>
    </row>
    <row r="70" spans="1:12" s="5" customFormat="1" x14ac:dyDescent="0.25">
      <c r="A70" s="67"/>
      <c r="B70" s="180" t="s">
        <v>253</v>
      </c>
      <c r="C70" s="181">
        <f>SUM(C71:C74)</f>
        <v>0</v>
      </c>
      <c r="D70" s="181">
        <f>SUM(D71:D74)</f>
        <v>0</v>
      </c>
      <c r="E70" s="182"/>
      <c r="F70" s="183"/>
      <c r="G70" s="181">
        <f t="shared" ref="G70:L70" si="14">SUM(G71:G74)</f>
        <v>0</v>
      </c>
      <c r="H70" s="181">
        <f t="shared" si="14"/>
        <v>0</v>
      </c>
      <c r="I70" s="181">
        <f t="shared" si="14"/>
        <v>0</v>
      </c>
      <c r="J70" s="183">
        <f t="shared" si="14"/>
        <v>0</v>
      </c>
      <c r="K70" s="183">
        <f t="shared" si="14"/>
        <v>0</v>
      </c>
      <c r="L70" s="184">
        <f t="shared" si="14"/>
        <v>0</v>
      </c>
    </row>
    <row r="71" spans="1:12" s="5" customFormat="1" x14ac:dyDescent="0.25">
      <c r="A71" s="67"/>
      <c r="B71" s="81"/>
      <c r="C71" s="66"/>
      <c r="D71" s="66"/>
      <c r="E71" s="129"/>
      <c r="F71" s="62"/>
      <c r="G71" s="21"/>
      <c r="H71" s="21"/>
      <c r="I71" s="21"/>
      <c r="J71" s="129"/>
      <c r="K71" s="129"/>
      <c r="L71" s="129"/>
    </row>
    <row r="72" spans="1:12" s="5" customFormat="1" x14ac:dyDescent="0.25">
      <c r="A72" s="67"/>
      <c r="B72" s="81"/>
      <c r="C72" s="66"/>
      <c r="D72" s="66"/>
      <c r="E72" s="129"/>
      <c r="F72" s="130"/>
      <c r="G72" s="21"/>
      <c r="H72" s="21"/>
      <c r="I72" s="21"/>
      <c r="J72" s="129"/>
      <c r="K72" s="129"/>
      <c r="L72" s="129"/>
    </row>
    <row r="73" spans="1:12" s="5" customFormat="1" x14ac:dyDescent="0.25">
      <c r="A73" s="67"/>
      <c r="B73" s="81"/>
      <c r="C73" s="66"/>
      <c r="D73" s="66"/>
      <c r="E73" s="129"/>
      <c r="F73" s="62"/>
      <c r="G73" s="21"/>
      <c r="H73" s="21"/>
      <c r="I73" s="21"/>
      <c r="J73" s="129"/>
      <c r="K73" s="129"/>
      <c r="L73" s="129"/>
    </row>
    <row r="74" spans="1:12" x14ac:dyDescent="0.25">
      <c r="A74" s="67"/>
      <c r="B74" s="81"/>
      <c r="C74" s="66"/>
      <c r="D74" s="66"/>
      <c r="E74" s="130"/>
      <c r="F74" s="62"/>
      <c r="G74" s="21"/>
      <c r="H74" s="21"/>
      <c r="I74" s="21"/>
      <c r="J74" s="129"/>
      <c r="K74" s="129"/>
      <c r="L74" s="129"/>
    </row>
    <row r="75" spans="1:12" s="5" customFormat="1" ht="93.75" customHeight="1" x14ac:dyDescent="0.25">
      <c r="A75" s="29" t="s">
        <v>99</v>
      </c>
      <c r="B75" s="29" t="s">
        <v>71</v>
      </c>
      <c r="C75" s="29">
        <f>SUM(C76,C80,C86)</f>
        <v>1</v>
      </c>
      <c r="D75" s="29">
        <f>SUM(D76,D80,D86)</f>
        <v>1</v>
      </c>
      <c r="E75" s="131"/>
      <c r="F75" s="29"/>
      <c r="G75" s="132">
        <f t="shared" ref="G75:L75" si="15">SUM(G76,G80,G86)</f>
        <v>10</v>
      </c>
      <c r="H75" s="132">
        <f t="shared" si="15"/>
        <v>0</v>
      </c>
      <c r="I75" s="132">
        <f t="shared" si="15"/>
        <v>835</v>
      </c>
      <c r="J75" s="131">
        <f t="shared" si="15"/>
        <v>0</v>
      </c>
      <c r="K75" s="131">
        <f t="shared" si="15"/>
        <v>0</v>
      </c>
      <c r="L75" s="131">
        <f t="shared" si="15"/>
        <v>0</v>
      </c>
    </row>
    <row r="76" spans="1:12" s="5" customFormat="1" x14ac:dyDescent="0.25">
      <c r="A76" s="67"/>
      <c r="B76" s="180" t="s">
        <v>251</v>
      </c>
      <c r="C76" s="181">
        <f>SUM(C77:C79)</f>
        <v>0</v>
      </c>
      <c r="D76" s="181">
        <f>SUM(D77:D79)</f>
        <v>0</v>
      </c>
      <c r="E76" s="182"/>
      <c r="F76" s="183"/>
      <c r="G76" s="181">
        <f t="shared" ref="G76:L76" si="16">SUM(G77:G79)</f>
        <v>0</v>
      </c>
      <c r="H76" s="181">
        <f t="shared" si="16"/>
        <v>0</v>
      </c>
      <c r="I76" s="181">
        <f t="shared" si="16"/>
        <v>0</v>
      </c>
      <c r="J76" s="183">
        <f t="shared" si="16"/>
        <v>0</v>
      </c>
      <c r="K76" s="183">
        <f t="shared" si="16"/>
        <v>0</v>
      </c>
      <c r="L76" s="184">
        <f t="shared" si="16"/>
        <v>0</v>
      </c>
    </row>
    <row r="77" spans="1:12" s="5" customFormat="1" x14ac:dyDescent="0.25">
      <c r="A77" s="67"/>
      <c r="B77" s="81"/>
      <c r="C77" s="66"/>
      <c r="D77" s="66"/>
      <c r="E77" s="129"/>
      <c r="F77" s="62"/>
      <c r="G77" s="21"/>
      <c r="H77" s="21"/>
      <c r="I77" s="21"/>
      <c r="J77" s="129"/>
      <c r="K77" s="129"/>
      <c r="L77" s="129"/>
    </row>
    <row r="78" spans="1:12" s="5" customFormat="1" x14ac:dyDescent="0.25">
      <c r="A78" s="67"/>
      <c r="B78" s="81"/>
      <c r="C78" s="66"/>
      <c r="D78" s="66"/>
      <c r="E78" s="129"/>
      <c r="F78" s="130"/>
      <c r="G78" s="21"/>
      <c r="H78" s="21"/>
      <c r="I78" s="21"/>
      <c r="J78" s="129"/>
      <c r="K78" s="129"/>
      <c r="L78" s="129"/>
    </row>
    <row r="79" spans="1:12" s="5" customFormat="1" x14ac:dyDescent="0.25">
      <c r="A79" s="67"/>
      <c r="B79" s="81"/>
      <c r="C79" s="66"/>
      <c r="D79" s="66"/>
      <c r="E79" s="129"/>
      <c r="F79" s="62"/>
      <c r="G79" s="21"/>
      <c r="H79" s="21"/>
      <c r="I79" s="21"/>
      <c r="J79" s="129"/>
      <c r="K79" s="129"/>
      <c r="L79" s="129"/>
    </row>
    <row r="80" spans="1:12" s="5" customFormat="1" x14ac:dyDescent="0.25">
      <c r="A80" s="67"/>
      <c r="B80" s="180" t="s">
        <v>252</v>
      </c>
      <c r="C80" s="181">
        <f>SUM(C81:C85)</f>
        <v>1</v>
      </c>
      <c r="D80" s="181">
        <f>SUM(D81:D85)</f>
        <v>1</v>
      </c>
      <c r="E80" s="182"/>
      <c r="F80" s="183"/>
      <c r="G80" s="181">
        <f t="shared" ref="G80:L80" si="17">SUM(G81:G85)</f>
        <v>10</v>
      </c>
      <c r="H80" s="181">
        <f t="shared" si="17"/>
        <v>0</v>
      </c>
      <c r="I80" s="181">
        <f t="shared" si="17"/>
        <v>835</v>
      </c>
      <c r="J80" s="183">
        <f t="shared" si="17"/>
        <v>0</v>
      </c>
      <c r="K80" s="183">
        <f t="shared" si="17"/>
        <v>0</v>
      </c>
      <c r="L80" s="184">
        <f t="shared" si="17"/>
        <v>0</v>
      </c>
    </row>
    <row r="81" spans="1:12" s="5" customFormat="1" ht="37.5" x14ac:dyDescent="0.25">
      <c r="A81" s="67"/>
      <c r="B81" s="81" t="s">
        <v>618</v>
      </c>
      <c r="C81" s="66">
        <v>1</v>
      </c>
      <c r="D81" s="66">
        <v>1</v>
      </c>
      <c r="E81" s="129" t="s">
        <v>620</v>
      </c>
      <c r="F81" s="130" t="s">
        <v>621</v>
      </c>
      <c r="G81" s="21">
        <v>10</v>
      </c>
      <c r="H81" s="21">
        <v>0</v>
      </c>
      <c r="I81" s="21">
        <v>835</v>
      </c>
      <c r="J81" s="129"/>
      <c r="K81" s="129"/>
      <c r="L81" s="129"/>
    </row>
    <row r="82" spans="1:12" s="5" customFormat="1" x14ac:dyDescent="0.25">
      <c r="A82" s="67"/>
      <c r="B82" s="81"/>
      <c r="C82" s="66"/>
      <c r="D82" s="66"/>
      <c r="E82" s="129" t="s">
        <v>619</v>
      </c>
      <c r="F82" s="130"/>
      <c r="G82" s="21"/>
      <c r="H82" s="21"/>
      <c r="I82" s="21"/>
      <c r="J82" s="129"/>
      <c r="K82" s="129"/>
      <c r="L82" s="129"/>
    </row>
    <row r="83" spans="1:12" s="5" customFormat="1" x14ac:dyDescent="0.25">
      <c r="A83" s="67"/>
      <c r="B83" s="81"/>
      <c r="C83" s="66"/>
      <c r="D83" s="66"/>
      <c r="E83" s="129"/>
      <c r="F83" s="62"/>
      <c r="G83" s="21"/>
      <c r="H83" s="21"/>
      <c r="I83" s="21"/>
      <c r="J83" s="129"/>
      <c r="K83" s="129"/>
      <c r="L83" s="129"/>
    </row>
    <row r="84" spans="1:12" s="5" customFormat="1" x14ac:dyDescent="0.25">
      <c r="A84" s="67"/>
      <c r="B84" s="81"/>
      <c r="C84" s="66"/>
      <c r="D84" s="66"/>
      <c r="E84" s="129"/>
      <c r="F84" s="62"/>
      <c r="G84" s="21"/>
      <c r="H84" s="21"/>
      <c r="I84" s="21"/>
      <c r="J84" s="129"/>
      <c r="K84" s="129"/>
      <c r="L84" s="129"/>
    </row>
    <row r="85" spans="1:12" s="5" customFormat="1" x14ac:dyDescent="0.25">
      <c r="A85" s="67"/>
      <c r="B85" s="81"/>
      <c r="C85" s="66"/>
      <c r="D85" s="66"/>
      <c r="E85" s="129"/>
      <c r="F85" s="130"/>
      <c r="G85" s="21"/>
      <c r="H85" s="21"/>
      <c r="I85" s="21"/>
      <c r="J85" s="129"/>
      <c r="K85" s="129"/>
      <c r="L85" s="129"/>
    </row>
    <row r="86" spans="1:12" s="5" customFormat="1" x14ac:dyDescent="0.25">
      <c r="A86" s="67"/>
      <c r="B86" s="180" t="s">
        <v>253</v>
      </c>
      <c r="C86" s="181">
        <f>SUM(C87:C90)</f>
        <v>0</v>
      </c>
      <c r="D86" s="181">
        <f>SUM(D87:D90)</f>
        <v>0</v>
      </c>
      <c r="E86" s="182"/>
      <c r="F86" s="183"/>
      <c r="G86" s="181">
        <f t="shared" ref="G86:L86" si="18">SUM(G87:G90)</f>
        <v>0</v>
      </c>
      <c r="H86" s="181">
        <f t="shared" si="18"/>
        <v>0</v>
      </c>
      <c r="I86" s="181">
        <f t="shared" si="18"/>
        <v>0</v>
      </c>
      <c r="J86" s="183">
        <f t="shared" si="18"/>
        <v>0</v>
      </c>
      <c r="K86" s="183">
        <f t="shared" si="18"/>
        <v>0</v>
      </c>
      <c r="L86" s="184">
        <f t="shared" si="18"/>
        <v>0</v>
      </c>
    </row>
    <row r="87" spans="1:12" s="5" customFormat="1" x14ac:dyDescent="0.25">
      <c r="A87" s="67"/>
      <c r="B87" s="81"/>
      <c r="C87" s="66"/>
      <c r="D87" s="66"/>
      <c r="E87" s="129"/>
      <c r="F87" s="62"/>
      <c r="G87" s="21"/>
      <c r="H87" s="21"/>
      <c r="I87" s="21"/>
      <c r="J87" s="129"/>
      <c r="K87" s="129"/>
      <c r="L87" s="129"/>
    </row>
    <row r="88" spans="1:12" s="5" customFormat="1" x14ac:dyDescent="0.25">
      <c r="A88" s="67"/>
      <c r="B88" s="81"/>
      <c r="C88" s="66"/>
      <c r="D88" s="66"/>
      <c r="E88" s="129"/>
      <c r="F88" s="62"/>
      <c r="G88" s="21"/>
      <c r="H88" s="21"/>
      <c r="I88" s="21"/>
      <c r="J88" s="129"/>
      <c r="K88" s="129"/>
      <c r="L88" s="129"/>
    </row>
    <row r="89" spans="1:12" s="5" customFormat="1" x14ac:dyDescent="0.25">
      <c r="A89" s="67"/>
      <c r="B89" s="81"/>
      <c r="C89" s="66"/>
      <c r="D89" s="66"/>
      <c r="E89" s="129"/>
      <c r="F89" s="62"/>
      <c r="G89" s="21"/>
      <c r="H89" s="21"/>
      <c r="I89" s="21"/>
      <c r="J89" s="129"/>
      <c r="K89" s="129"/>
      <c r="L89" s="129"/>
    </row>
    <row r="90" spans="1:12" x14ac:dyDescent="0.25">
      <c r="A90" s="67"/>
      <c r="B90" s="81"/>
      <c r="C90" s="66"/>
      <c r="D90" s="66"/>
      <c r="E90" s="130"/>
      <c r="F90" s="62"/>
      <c r="G90" s="21"/>
      <c r="H90" s="21"/>
      <c r="I90" s="21"/>
      <c r="J90" s="129"/>
      <c r="K90" s="129"/>
      <c r="L90" s="129"/>
    </row>
    <row r="91" spans="1:12" s="5" customFormat="1" ht="75" customHeight="1" x14ac:dyDescent="0.25">
      <c r="A91" s="29" t="s">
        <v>100</v>
      </c>
      <c r="B91" s="29" t="s">
        <v>72</v>
      </c>
      <c r="C91" s="29">
        <f>SUM(C92,C96,C102)</f>
        <v>0</v>
      </c>
      <c r="D91" s="29">
        <f>SUM(D92,D96,D102)</f>
        <v>0</v>
      </c>
      <c r="E91" s="131"/>
      <c r="F91" s="29"/>
      <c r="G91" s="132">
        <f>SUM(G92,G96,G102)</f>
        <v>0</v>
      </c>
      <c r="H91" s="132">
        <f>SUM(H92,H96,H102)</f>
        <v>0</v>
      </c>
      <c r="I91" s="132">
        <f>SUM(CI92,I96,I102)</f>
        <v>0</v>
      </c>
      <c r="J91" s="131">
        <f>SUM(J92,J96,J102)</f>
        <v>0</v>
      </c>
      <c r="K91" s="131">
        <f>SUM(K92,K96,K102)</f>
        <v>0</v>
      </c>
      <c r="L91" s="131">
        <f>SUM(L92,L96,L102)</f>
        <v>0</v>
      </c>
    </row>
    <row r="92" spans="1:12" s="5" customFormat="1" x14ac:dyDescent="0.25">
      <c r="A92" s="67"/>
      <c r="B92" s="180" t="s">
        <v>251</v>
      </c>
      <c r="C92" s="181">
        <f>SUM(C93:C95)</f>
        <v>0</v>
      </c>
      <c r="D92" s="181">
        <f>SUM(D93:D95)</f>
        <v>0</v>
      </c>
      <c r="E92" s="182"/>
      <c r="F92" s="183"/>
      <c r="G92" s="181">
        <f t="shared" ref="G92:L92" si="19">SUM(G93:G95)</f>
        <v>0</v>
      </c>
      <c r="H92" s="181">
        <f t="shared" si="19"/>
        <v>0</v>
      </c>
      <c r="I92" s="181">
        <f t="shared" si="19"/>
        <v>0</v>
      </c>
      <c r="J92" s="183">
        <f t="shared" si="19"/>
        <v>0</v>
      </c>
      <c r="K92" s="183">
        <f t="shared" si="19"/>
        <v>0</v>
      </c>
      <c r="L92" s="184">
        <f t="shared" si="19"/>
        <v>0</v>
      </c>
    </row>
    <row r="93" spans="1:12" s="5" customFormat="1" x14ac:dyDescent="0.25">
      <c r="A93" s="67"/>
      <c r="B93" s="81"/>
      <c r="C93" s="66"/>
      <c r="D93" s="66"/>
      <c r="E93" s="129"/>
      <c r="F93" s="62"/>
      <c r="G93" s="21"/>
      <c r="H93" s="21"/>
      <c r="I93" s="21"/>
      <c r="J93" s="129"/>
      <c r="K93" s="129"/>
      <c r="L93" s="129"/>
    </row>
    <row r="94" spans="1:12" s="5" customFormat="1" x14ac:dyDescent="0.25">
      <c r="A94" s="67"/>
      <c r="B94" s="81"/>
      <c r="C94" s="66"/>
      <c r="D94" s="66"/>
      <c r="E94" s="129"/>
      <c r="F94" s="130"/>
      <c r="G94" s="21"/>
      <c r="H94" s="21"/>
      <c r="I94" s="21"/>
      <c r="J94" s="129"/>
      <c r="K94" s="129"/>
      <c r="L94" s="129"/>
    </row>
    <row r="95" spans="1:12" s="5" customFormat="1" x14ac:dyDescent="0.25">
      <c r="A95" s="67"/>
      <c r="B95" s="81"/>
      <c r="C95" s="66"/>
      <c r="D95" s="66"/>
      <c r="E95" s="129"/>
      <c r="F95" s="62"/>
      <c r="G95" s="21"/>
      <c r="H95" s="21"/>
      <c r="I95" s="21"/>
      <c r="J95" s="129"/>
      <c r="K95" s="129"/>
      <c r="L95" s="129"/>
    </row>
    <row r="96" spans="1:12" s="5" customFormat="1" x14ac:dyDescent="0.25">
      <c r="A96" s="67"/>
      <c r="B96" s="180" t="s">
        <v>252</v>
      </c>
      <c r="C96" s="181">
        <f>SUM(C97:C101)</f>
        <v>0</v>
      </c>
      <c r="D96" s="181">
        <f>SUM(D97:D101)</f>
        <v>0</v>
      </c>
      <c r="E96" s="182"/>
      <c r="F96" s="183"/>
      <c r="G96" s="181">
        <f t="shared" ref="G96:L96" si="20">SUM(G97:G101)</f>
        <v>0</v>
      </c>
      <c r="H96" s="181">
        <f t="shared" si="20"/>
        <v>0</v>
      </c>
      <c r="I96" s="181">
        <f t="shared" si="20"/>
        <v>0</v>
      </c>
      <c r="J96" s="183">
        <f t="shared" si="20"/>
        <v>0</v>
      </c>
      <c r="K96" s="183">
        <f t="shared" si="20"/>
        <v>0</v>
      </c>
      <c r="L96" s="184">
        <f t="shared" si="20"/>
        <v>0</v>
      </c>
    </row>
    <row r="97" spans="1:12" s="5" customFormat="1" x14ac:dyDescent="0.25">
      <c r="A97" s="67"/>
      <c r="B97" s="81"/>
      <c r="C97" s="66"/>
      <c r="D97" s="66"/>
      <c r="E97" s="129"/>
      <c r="F97" s="130"/>
      <c r="G97" s="21"/>
      <c r="H97" s="21"/>
      <c r="I97" s="21"/>
      <c r="J97" s="129"/>
      <c r="K97" s="129"/>
      <c r="L97" s="129"/>
    </row>
    <row r="98" spans="1:12" s="5" customFormat="1" x14ac:dyDescent="0.25">
      <c r="A98" s="67"/>
      <c r="B98" s="81"/>
      <c r="C98" s="66"/>
      <c r="D98" s="66"/>
      <c r="E98" s="129"/>
      <c r="F98" s="62"/>
      <c r="G98" s="21"/>
      <c r="H98" s="21"/>
      <c r="I98" s="21"/>
      <c r="J98" s="129"/>
      <c r="K98" s="129"/>
      <c r="L98" s="129"/>
    </row>
    <row r="99" spans="1:12" s="5" customFormat="1" x14ac:dyDescent="0.25">
      <c r="A99" s="67"/>
      <c r="B99" s="81"/>
      <c r="C99" s="66"/>
      <c r="D99" s="66"/>
      <c r="E99" s="129"/>
      <c r="F99" s="130"/>
      <c r="G99" s="21"/>
      <c r="H99" s="21"/>
      <c r="I99" s="21"/>
      <c r="J99" s="129"/>
      <c r="K99" s="129"/>
      <c r="L99" s="129"/>
    </row>
    <row r="100" spans="1:12" s="5" customFormat="1" x14ac:dyDescent="0.25">
      <c r="A100" s="67"/>
      <c r="B100" s="81"/>
      <c r="C100" s="66"/>
      <c r="D100" s="66"/>
      <c r="E100" s="129"/>
      <c r="F100" s="130"/>
      <c r="G100" s="21"/>
      <c r="H100" s="21"/>
      <c r="I100" s="21"/>
      <c r="J100" s="129"/>
      <c r="K100" s="129"/>
      <c r="L100" s="129"/>
    </row>
    <row r="101" spans="1:12" s="5" customFormat="1" x14ac:dyDescent="0.25">
      <c r="A101" s="67"/>
      <c r="B101" s="81"/>
      <c r="C101" s="66"/>
      <c r="D101" s="66"/>
      <c r="E101" s="129"/>
      <c r="F101" s="62"/>
      <c r="G101" s="21"/>
      <c r="H101" s="21"/>
      <c r="I101" s="21"/>
      <c r="J101" s="129"/>
      <c r="K101" s="129"/>
      <c r="L101" s="129"/>
    </row>
    <row r="102" spans="1:12" s="5" customFormat="1" x14ac:dyDescent="0.25">
      <c r="A102" s="67"/>
      <c r="B102" s="180" t="s">
        <v>253</v>
      </c>
      <c r="C102" s="181">
        <f>SUM(C103:C106)</f>
        <v>0</v>
      </c>
      <c r="D102" s="181">
        <f>SUM(D103:D106)</f>
        <v>0</v>
      </c>
      <c r="E102" s="182"/>
      <c r="F102" s="183"/>
      <c r="G102" s="181">
        <f t="shared" ref="G102:L102" si="21">SUM(G103:G106)</f>
        <v>0</v>
      </c>
      <c r="H102" s="181">
        <f t="shared" si="21"/>
        <v>0</v>
      </c>
      <c r="I102" s="181">
        <f t="shared" si="21"/>
        <v>0</v>
      </c>
      <c r="J102" s="183">
        <f t="shared" si="21"/>
        <v>0</v>
      </c>
      <c r="K102" s="183">
        <f t="shared" si="21"/>
        <v>0</v>
      </c>
      <c r="L102" s="184">
        <f t="shared" si="21"/>
        <v>0</v>
      </c>
    </row>
    <row r="103" spans="1:12" s="5" customFormat="1" x14ac:dyDescent="0.25">
      <c r="A103" s="67"/>
      <c r="B103" s="81"/>
      <c r="C103" s="66"/>
      <c r="D103" s="66"/>
      <c r="E103" s="129"/>
      <c r="F103" s="62"/>
      <c r="G103" s="21"/>
      <c r="H103" s="21"/>
      <c r="I103" s="21"/>
      <c r="J103" s="129"/>
      <c r="K103" s="129"/>
      <c r="L103" s="129"/>
    </row>
    <row r="104" spans="1:12" s="5" customFormat="1" x14ac:dyDescent="0.25">
      <c r="A104" s="67"/>
      <c r="B104" s="81"/>
      <c r="C104" s="66"/>
      <c r="D104" s="66"/>
      <c r="E104" s="129"/>
      <c r="F104" s="62"/>
      <c r="G104" s="21"/>
      <c r="H104" s="21"/>
      <c r="I104" s="21"/>
      <c r="J104" s="129"/>
      <c r="K104" s="129"/>
      <c r="L104" s="129"/>
    </row>
    <row r="105" spans="1:12" s="5" customFormat="1" x14ac:dyDescent="0.25">
      <c r="A105" s="67"/>
      <c r="B105" s="81"/>
      <c r="C105" s="66"/>
      <c r="D105" s="66"/>
      <c r="E105" s="129"/>
      <c r="F105" s="62"/>
      <c r="G105" s="21"/>
      <c r="H105" s="21"/>
      <c r="I105" s="21"/>
      <c r="J105" s="129"/>
      <c r="K105" s="129"/>
      <c r="L105" s="129"/>
    </row>
    <row r="106" spans="1:12" x14ac:dyDescent="0.25">
      <c r="A106" s="67"/>
      <c r="B106" s="81"/>
      <c r="C106" s="66"/>
      <c r="D106" s="66"/>
      <c r="E106" s="130"/>
      <c r="F106" s="62"/>
      <c r="G106" s="21"/>
      <c r="H106" s="21"/>
      <c r="I106" s="21"/>
      <c r="J106" s="129"/>
      <c r="K106" s="129"/>
      <c r="L106" s="129"/>
    </row>
    <row r="107" spans="1:12" ht="187.5" customHeight="1" x14ac:dyDescent="0.25">
      <c r="A107" s="29" t="s">
        <v>200</v>
      </c>
      <c r="B107" s="29" t="s">
        <v>201</v>
      </c>
      <c r="C107" s="29">
        <f>SUM(C108,C112,C115)</f>
        <v>0</v>
      </c>
      <c r="D107" s="29">
        <f>SUM(D108,D112,D115)</f>
        <v>0</v>
      </c>
      <c r="E107" s="131"/>
      <c r="F107" s="29"/>
      <c r="G107" s="132">
        <f t="shared" ref="G107:L107" si="22">SUM(G108,G112,G115)</f>
        <v>0</v>
      </c>
      <c r="H107" s="132">
        <f t="shared" si="22"/>
        <v>0</v>
      </c>
      <c r="I107" s="132">
        <f t="shared" si="22"/>
        <v>0</v>
      </c>
      <c r="J107" s="131">
        <f t="shared" si="22"/>
        <v>0</v>
      </c>
      <c r="K107" s="131">
        <f t="shared" si="22"/>
        <v>0</v>
      </c>
      <c r="L107" s="131">
        <f t="shared" si="22"/>
        <v>0</v>
      </c>
    </row>
    <row r="108" spans="1:12" x14ac:dyDescent="0.25">
      <c r="A108" s="67"/>
      <c r="B108" s="180" t="s">
        <v>251</v>
      </c>
      <c r="C108" s="181">
        <f>SUM(C109:C111)</f>
        <v>0</v>
      </c>
      <c r="D108" s="181">
        <f>SUM(D109:D111)</f>
        <v>0</v>
      </c>
      <c r="E108" s="182"/>
      <c r="F108" s="183"/>
      <c r="G108" s="181">
        <f t="shared" ref="G108:L108" si="23">SUM(G109:G111)</f>
        <v>0</v>
      </c>
      <c r="H108" s="181">
        <f t="shared" si="23"/>
        <v>0</v>
      </c>
      <c r="I108" s="181">
        <f t="shared" si="23"/>
        <v>0</v>
      </c>
      <c r="J108" s="183">
        <f t="shared" si="23"/>
        <v>0</v>
      </c>
      <c r="K108" s="183">
        <f t="shared" si="23"/>
        <v>0</v>
      </c>
      <c r="L108" s="184">
        <f t="shared" si="23"/>
        <v>0</v>
      </c>
    </row>
    <row r="109" spans="1:12" x14ac:dyDescent="0.25">
      <c r="A109" s="67"/>
      <c r="B109" s="81"/>
      <c r="C109" s="66"/>
      <c r="D109" s="66"/>
      <c r="E109" s="129"/>
      <c r="F109" s="62"/>
      <c r="G109" s="21"/>
      <c r="H109" s="21"/>
      <c r="I109" s="21"/>
      <c r="J109" s="129"/>
      <c r="K109" s="129"/>
      <c r="L109" s="129"/>
    </row>
    <row r="110" spans="1:12" x14ac:dyDescent="0.25">
      <c r="A110" s="67"/>
      <c r="B110" s="81"/>
      <c r="C110" s="66"/>
      <c r="D110" s="66"/>
      <c r="E110" s="129"/>
      <c r="F110" s="62"/>
      <c r="G110" s="21"/>
      <c r="H110" s="21"/>
      <c r="I110" s="21"/>
      <c r="J110" s="129"/>
      <c r="K110" s="129"/>
      <c r="L110" s="129"/>
    </row>
    <row r="111" spans="1:12" x14ac:dyDescent="0.25">
      <c r="A111" s="67"/>
      <c r="B111" s="81"/>
      <c r="C111" s="66"/>
      <c r="D111" s="66"/>
      <c r="E111" s="129"/>
      <c r="F111" s="62"/>
      <c r="G111" s="21"/>
      <c r="H111" s="21"/>
      <c r="I111" s="21"/>
      <c r="J111" s="129"/>
      <c r="K111" s="129"/>
      <c r="L111" s="129"/>
    </row>
    <row r="112" spans="1:12" x14ac:dyDescent="0.25">
      <c r="A112" s="67"/>
      <c r="B112" s="180" t="s">
        <v>252</v>
      </c>
      <c r="C112" s="181">
        <f>SUM(C113:C114)</f>
        <v>0</v>
      </c>
      <c r="D112" s="181">
        <f>SUM(D113:D114)</f>
        <v>0</v>
      </c>
      <c r="E112" s="182"/>
      <c r="F112" s="183"/>
      <c r="G112" s="181">
        <f t="shared" ref="G112:L112" si="24">SUM(G113:G114)</f>
        <v>0</v>
      </c>
      <c r="H112" s="181">
        <f t="shared" si="24"/>
        <v>0</v>
      </c>
      <c r="I112" s="181">
        <f t="shared" si="24"/>
        <v>0</v>
      </c>
      <c r="J112" s="183">
        <f t="shared" si="24"/>
        <v>0</v>
      </c>
      <c r="K112" s="183">
        <f t="shared" si="24"/>
        <v>0</v>
      </c>
      <c r="L112" s="184">
        <f t="shared" si="24"/>
        <v>0</v>
      </c>
    </row>
    <row r="113" spans="1:12" x14ac:dyDescent="0.25">
      <c r="A113" s="67"/>
      <c r="B113" s="81"/>
      <c r="C113" s="66"/>
      <c r="D113" s="66"/>
      <c r="E113" s="129"/>
      <c r="F113" s="130"/>
      <c r="G113" s="21"/>
      <c r="H113" s="21"/>
      <c r="I113" s="21"/>
      <c r="J113" s="129"/>
      <c r="K113" s="129"/>
      <c r="L113" s="129"/>
    </row>
    <row r="114" spans="1:12" x14ac:dyDescent="0.25">
      <c r="A114" s="67"/>
      <c r="B114" s="81"/>
      <c r="C114" s="66"/>
      <c r="D114" s="66"/>
      <c r="E114" s="129"/>
      <c r="F114" s="62"/>
      <c r="G114" s="21"/>
      <c r="H114" s="21"/>
      <c r="I114" s="21"/>
      <c r="J114" s="129"/>
      <c r="K114" s="129"/>
      <c r="L114" s="129"/>
    </row>
    <row r="115" spans="1:12" x14ac:dyDescent="0.25">
      <c r="A115" s="67"/>
      <c r="B115" s="180" t="s">
        <v>253</v>
      </c>
      <c r="C115" s="181">
        <f>SUM(C116:C118)</f>
        <v>0</v>
      </c>
      <c r="D115" s="181">
        <f>SUM(D116:D118)</f>
        <v>0</v>
      </c>
      <c r="E115" s="182"/>
      <c r="F115" s="183"/>
      <c r="G115" s="181">
        <f t="shared" ref="G115:L115" si="25">SUM(G116:G118)</f>
        <v>0</v>
      </c>
      <c r="H115" s="181">
        <f t="shared" si="25"/>
        <v>0</v>
      </c>
      <c r="I115" s="181">
        <f t="shared" si="25"/>
        <v>0</v>
      </c>
      <c r="J115" s="183">
        <f t="shared" si="25"/>
        <v>0</v>
      </c>
      <c r="K115" s="183">
        <f t="shared" si="25"/>
        <v>0</v>
      </c>
      <c r="L115" s="184">
        <f t="shared" si="25"/>
        <v>0</v>
      </c>
    </row>
    <row r="116" spans="1:12" x14ac:dyDescent="0.25">
      <c r="A116" s="67"/>
      <c r="B116" s="81"/>
      <c r="C116" s="66"/>
      <c r="D116" s="66"/>
      <c r="E116" s="129"/>
      <c r="F116" s="62"/>
      <c r="G116" s="21"/>
      <c r="H116" s="21"/>
      <c r="I116" s="21"/>
      <c r="J116" s="129"/>
      <c r="K116" s="129"/>
      <c r="L116" s="129"/>
    </row>
    <row r="117" spans="1:12" x14ac:dyDescent="0.25">
      <c r="A117" s="67"/>
      <c r="B117" s="81"/>
      <c r="C117" s="66"/>
      <c r="D117" s="66"/>
      <c r="E117" s="129"/>
      <c r="F117" s="62"/>
      <c r="G117" s="21"/>
      <c r="H117" s="21"/>
      <c r="I117" s="21"/>
      <c r="J117" s="129"/>
      <c r="K117" s="129"/>
      <c r="L117" s="129"/>
    </row>
    <row r="118" spans="1:12" x14ac:dyDescent="0.25">
      <c r="A118" s="67"/>
      <c r="B118" s="81"/>
      <c r="C118" s="66"/>
      <c r="D118" s="66"/>
      <c r="E118" s="130"/>
      <c r="F118" s="62"/>
      <c r="G118" s="21"/>
      <c r="H118" s="21"/>
      <c r="I118" s="21"/>
      <c r="J118" s="129"/>
      <c r="K118" s="129"/>
      <c r="L118" s="129"/>
    </row>
    <row r="119" spans="1:12" ht="19.5" x14ac:dyDescent="0.35">
      <c r="A119" s="337" t="s">
        <v>199</v>
      </c>
      <c r="B119" s="337"/>
      <c r="C119" s="337"/>
      <c r="D119" s="337"/>
      <c r="E119" s="337"/>
      <c r="F119" s="337"/>
      <c r="G119" s="337"/>
      <c r="H119" s="337"/>
      <c r="I119" s="337"/>
      <c r="J119" s="337"/>
      <c r="K119" s="132"/>
      <c r="L119" s="174"/>
    </row>
    <row r="120" spans="1:12" x14ac:dyDescent="0.3">
      <c r="K120" s="145"/>
      <c r="L120" s="175"/>
    </row>
    <row r="121" spans="1:12" x14ac:dyDescent="0.3">
      <c r="K121" s="145"/>
      <c r="L121" s="175"/>
    </row>
    <row r="122" spans="1:12" x14ac:dyDescent="0.3">
      <c r="K122" s="145"/>
      <c r="L122" s="175"/>
    </row>
    <row r="123" spans="1:12" x14ac:dyDescent="0.3">
      <c r="K123" s="145"/>
      <c r="L123" s="175"/>
    </row>
    <row r="124" spans="1:12" x14ac:dyDescent="0.3">
      <c r="K124" s="145"/>
      <c r="L124" s="175"/>
    </row>
    <row r="125" spans="1:12" x14ac:dyDescent="0.3">
      <c r="K125" s="145"/>
      <c r="L125" s="175"/>
    </row>
    <row r="126" spans="1:12" x14ac:dyDescent="0.3">
      <c r="K126" s="145"/>
      <c r="L126" s="175"/>
    </row>
    <row r="127" spans="1:12" x14ac:dyDescent="0.3">
      <c r="K127" s="145"/>
      <c r="L127" s="175"/>
    </row>
    <row r="128" spans="1:12" x14ac:dyDescent="0.3">
      <c r="K128" s="145"/>
      <c r="L128" s="175"/>
    </row>
    <row r="129" spans="11:12" customFormat="1" x14ac:dyDescent="0.25">
      <c r="K129" s="145"/>
      <c r="L129" s="175"/>
    </row>
    <row r="130" spans="11:12" customFormat="1" x14ac:dyDescent="0.25">
      <c r="K130" s="132"/>
      <c r="L130" s="174"/>
    </row>
    <row r="131" spans="11:12" customFormat="1" x14ac:dyDescent="0.25">
      <c r="K131" s="130"/>
      <c r="L131" s="176"/>
    </row>
    <row r="132" spans="11:12" customFormat="1" x14ac:dyDescent="0.25">
      <c r="K132" s="130"/>
      <c r="L132" s="176"/>
    </row>
    <row r="133" spans="11:12" customFormat="1" x14ac:dyDescent="0.25">
      <c r="K133" s="130"/>
      <c r="L133" s="176"/>
    </row>
    <row r="134" spans="11:12" customFormat="1" x14ac:dyDescent="0.25">
      <c r="K134" s="130"/>
      <c r="L134" s="176"/>
    </row>
    <row r="135" spans="11:12" customFormat="1" x14ac:dyDescent="0.25">
      <c r="K135" s="130"/>
      <c r="L135" s="176"/>
    </row>
    <row r="136" spans="11:12" customFormat="1" x14ac:dyDescent="0.25">
      <c r="K136" s="130"/>
      <c r="L136" s="176"/>
    </row>
    <row r="137" spans="11:12" customFormat="1" x14ac:dyDescent="0.25">
      <c r="K137" s="130"/>
      <c r="L137" s="176"/>
    </row>
    <row r="138" spans="11:12" customFormat="1" x14ac:dyDescent="0.25">
      <c r="K138" s="130"/>
      <c r="L138" s="176"/>
    </row>
    <row r="139" spans="11:12" customFormat="1" x14ac:dyDescent="0.25">
      <c r="K139" s="130"/>
      <c r="L139" s="176"/>
    </row>
    <row r="140" spans="11:12" customFormat="1" x14ac:dyDescent="0.25">
      <c r="K140" s="130"/>
      <c r="L140" s="176"/>
    </row>
    <row r="141" spans="11:12" customFormat="1" x14ac:dyDescent="0.25">
      <c r="K141" s="132"/>
      <c r="L141" s="174"/>
    </row>
    <row r="142" spans="11:12" customFormat="1" x14ac:dyDescent="0.25">
      <c r="K142" s="130"/>
      <c r="L142" s="176"/>
    </row>
    <row r="143" spans="11:12" customFormat="1" x14ac:dyDescent="0.25">
      <c r="K143" s="130"/>
      <c r="L143" s="176"/>
    </row>
    <row r="144" spans="11:12" customFormat="1" x14ac:dyDescent="0.25">
      <c r="K144" s="130"/>
      <c r="L144" s="176"/>
    </row>
    <row r="145" spans="11:12" customFormat="1" x14ac:dyDescent="0.25">
      <c r="K145" s="130"/>
      <c r="L145" s="176"/>
    </row>
    <row r="146" spans="11:12" customFormat="1" x14ac:dyDescent="0.25">
      <c r="K146" s="130"/>
      <c r="L146" s="176"/>
    </row>
    <row r="147" spans="11:12" customFormat="1" x14ac:dyDescent="0.25">
      <c r="K147" s="130"/>
      <c r="L147" s="176"/>
    </row>
    <row r="148" spans="11:12" customFormat="1" x14ac:dyDescent="0.25">
      <c r="K148" s="130"/>
      <c r="L148" s="176"/>
    </row>
    <row r="149" spans="11:12" customFormat="1" x14ac:dyDescent="0.25">
      <c r="K149" s="130"/>
      <c r="L149" s="176"/>
    </row>
    <row r="150" spans="11:12" customFormat="1" x14ac:dyDescent="0.25">
      <c r="K150" s="130"/>
      <c r="L150" s="176"/>
    </row>
    <row r="151" spans="11:12" customFormat="1" x14ac:dyDescent="0.25">
      <c r="K151" s="130"/>
      <c r="L151" s="176"/>
    </row>
    <row r="152" spans="11:12" customFormat="1" x14ac:dyDescent="0.25">
      <c r="K152" s="132"/>
      <c r="L152" s="174"/>
    </row>
    <row r="153" spans="11:12" customFormat="1" x14ac:dyDescent="0.25">
      <c r="K153" s="130"/>
      <c r="L153" s="176"/>
    </row>
    <row r="154" spans="11:12" customFormat="1" x14ac:dyDescent="0.25">
      <c r="K154" s="130"/>
      <c r="L154" s="176"/>
    </row>
    <row r="155" spans="11:12" customFormat="1" x14ac:dyDescent="0.25">
      <c r="K155" s="130"/>
      <c r="L155" s="176"/>
    </row>
    <row r="156" spans="11:12" customFormat="1" x14ac:dyDescent="0.25">
      <c r="K156" s="130"/>
      <c r="L156" s="176"/>
    </row>
    <row r="157" spans="11:12" customFormat="1" x14ac:dyDescent="0.25">
      <c r="K157" s="130"/>
      <c r="L157" s="176"/>
    </row>
    <row r="158" spans="11:12" customFormat="1" x14ac:dyDescent="0.25">
      <c r="K158" s="130"/>
      <c r="L158" s="176"/>
    </row>
    <row r="159" spans="11:12" customFormat="1" x14ac:dyDescent="0.25">
      <c r="K159" s="130"/>
      <c r="L159" s="176"/>
    </row>
    <row r="160" spans="11:12" customFormat="1" x14ac:dyDescent="0.25">
      <c r="K160" s="130"/>
      <c r="L160" s="176"/>
    </row>
    <row r="161" spans="11:12" customFormat="1" x14ac:dyDescent="0.25">
      <c r="K161" s="130"/>
      <c r="L161" s="176"/>
    </row>
    <row r="162" spans="11:12" customFormat="1" x14ac:dyDescent="0.25">
      <c r="K162" s="130"/>
      <c r="L162" s="176"/>
    </row>
    <row r="163" spans="11:12" customFormat="1" x14ac:dyDescent="0.25">
      <c r="K163" s="132"/>
      <c r="L163" s="174"/>
    </row>
    <row r="164" spans="11:12" customFormat="1" x14ac:dyDescent="0.25">
      <c r="K164" s="130"/>
      <c r="L164" s="176"/>
    </row>
    <row r="165" spans="11:12" customFormat="1" x14ac:dyDescent="0.25">
      <c r="K165" s="130"/>
      <c r="L165" s="176"/>
    </row>
    <row r="166" spans="11:12" customFormat="1" x14ac:dyDescent="0.25">
      <c r="K166" s="130"/>
      <c r="L166" s="176"/>
    </row>
    <row r="167" spans="11:12" customFormat="1" x14ac:dyDescent="0.25">
      <c r="K167" s="130"/>
      <c r="L167" s="176"/>
    </row>
    <row r="168" spans="11:12" customFormat="1" x14ac:dyDescent="0.25">
      <c r="K168" s="130"/>
      <c r="L168" s="176"/>
    </row>
    <row r="169" spans="11:12" customFormat="1" x14ac:dyDescent="0.25">
      <c r="K169" s="130"/>
      <c r="L169" s="176"/>
    </row>
    <row r="170" spans="11:12" customFormat="1" x14ac:dyDescent="0.25">
      <c r="K170" s="130"/>
      <c r="L170" s="176"/>
    </row>
    <row r="171" spans="11:12" customFormat="1" x14ac:dyDescent="0.25">
      <c r="K171" s="130"/>
      <c r="L171" s="176"/>
    </row>
    <row r="172" spans="11:12" customFormat="1" x14ac:dyDescent="0.25">
      <c r="K172" s="130"/>
      <c r="L172" s="176"/>
    </row>
    <row r="173" spans="11:12" customFormat="1" x14ac:dyDescent="0.25">
      <c r="K173" s="130"/>
      <c r="L173" s="176"/>
    </row>
    <row r="174" spans="11:12" customFormat="1" x14ac:dyDescent="0.25">
      <c r="K174" s="132"/>
      <c r="L174" s="174"/>
    </row>
    <row r="175" spans="11:12" customFormat="1" x14ac:dyDescent="0.25">
      <c r="K175" s="130"/>
      <c r="L175" s="176"/>
    </row>
    <row r="176" spans="11:12" customFormat="1" x14ac:dyDescent="0.25">
      <c r="K176" s="130"/>
      <c r="L176" s="176"/>
    </row>
  </sheetData>
  <sheetProtection password="DF93" sheet="1" objects="1" scenarios="1" sort="0" autoFilter="0" pivotTables="0"/>
  <mergeCells count="11">
    <mergeCell ref="K2:K3"/>
    <mergeCell ref="G2:I2"/>
    <mergeCell ref="L2:L3"/>
    <mergeCell ref="A119:J119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F4" sqref="F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21.5703125" customWidth="1"/>
    <col min="5" max="5" width="18" customWidth="1"/>
    <col min="6" max="6" width="21.5703125" customWidth="1"/>
    <col min="7" max="7" width="24.140625" customWidth="1"/>
  </cols>
  <sheetData>
    <row r="1" spans="1:7" ht="18.75" x14ac:dyDescent="0.25">
      <c r="A1" s="288" t="s">
        <v>106</v>
      </c>
      <c r="B1" s="288"/>
      <c r="C1" s="288"/>
      <c r="D1" s="288"/>
      <c r="E1" s="288"/>
      <c r="F1" s="288"/>
      <c r="G1" s="288"/>
    </row>
    <row r="2" spans="1:7" ht="54.75" customHeight="1" x14ac:dyDescent="0.25">
      <c r="A2" s="314" t="s">
        <v>107</v>
      </c>
      <c r="B2" s="334" t="s">
        <v>108</v>
      </c>
      <c r="C2" s="336"/>
      <c r="D2" s="314" t="s">
        <v>111</v>
      </c>
      <c r="E2" s="314" t="s">
        <v>112</v>
      </c>
      <c r="F2" s="314" t="s">
        <v>113</v>
      </c>
      <c r="G2" s="324" t="s">
        <v>114</v>
      </c>
    </row>
    <row r="3" spans="1:7" ht="21" customHeight="1" x14ac:dyDescent="0.25">
      <c r="A3" s="316"/>
      <c r="B3" s="56" t="s">
        <v>59</v>
      </c>
      <c r="C3" s="56" t="s">
        <v>90</v>
      </c>
      <c r="D3" s="316"/>
      <c r="E3" s="316"/>
      <c r="F3" s="316"/>
      <c r="G3" s="324"/>
    </row>
    <row r="4" spans="1:7" ht="41.25" customHeight="1" x14ac:dyDescent="0.25">
      <c r="A4" s="57" t="s">
        <v>109</v>
      </c>
      <c r="B4" s="60">
        <v>35</v>
      </c>
      <c r="C4" s="60">
        <v>35</v>
      </c>
      <c r="D4" s="88" t="s">
        <v>367</v>
      </c>
      <c r="E4" s="102" t="s">
        <v>368</v>
      </c>
      <c r="F4" s="61" t="s">
        <v>369</v>
      </c>
      <c r="G4" s="81" t="s">
        <v>370</v>
      </c>
    </row>
    <row r="5" spans="1:7" ht="62.25" customHeight="1" x14ac:dyDescent="0.25">
      <c r="A5" s="59" t="s">
        <v>110</v>
      </c>
      <c r="B5" s="60"/>
      <c r="C5" s="60"/>
      <c r="D5" s="88"/>
      <c r="E5" s="61"/>
      <c r="F5" s="61"/>
      <c r="G5" s="81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Normal="100" zoomScaleSheetLayoutView="100" workbookViewId="0">
      <selection activeCell="F6" sqref="F6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43" t="s">
        <v>115</v>
      </c>
      <c r="B1" s="343"/>
      <c r="C1" s="343"/>
      <c r="D1" s="343"/>
      <c r="E1" s="343"/>
      <c r="F1" s="343"/>
      <c r="G1" s="343"/>
      <c r="H1" s="343"/>
      <c r="I1" s="343"/>
    </row>
    <row r="2" spans="1:9" s="5" customFormat="1" ht="38.25" customHeight="1" x14ac:dyDescent="0.25">
      <c r="A2" s="341" t="s">
        <v>62</v>
      </c>
      <c r="B2" s="341" t="s">
        <v>116</v>
      </c>
      <c r="C2" s="342" t="s">
        <v>117</v>
      </c>
      <c r="D2" s="342"/>
      <c r="E2" s="341" t="s">
        <v>118</v>
      </c>
      <c r="F2" s="341" t="s">
        <v>95</v>
      </c>
      <c r="G2" s="341" t="s">
        <v>120</v>
      </c>
      <c r="H2" s="341"/>
      <c r="I2" s="341" t="s">
        <v>122</v>
      </c>
    </row>
    <row r="3" spans="1:9" s="5" customFormat="1" ht="55.5" customHeight="1" x14ac:dyDescent="0.25">
      <c r="A3" s="341"/>
      <c r="B3" s="341"/>
      <c r="C3" s="19" t="s">
        <v>59</v>
      </c>
      <c r="D3" s="19" t="s">
        <v>90</v>
      </c>
      <c r="E3" s="341"/>
      <c r="F3" s="341"/>
      <c r="G3" s="7" t="s">
        <v>119</v>
      </c>
      <c r="H3" s="7" t="s">
        <v>121</v>
      </c>
      <c r="I3" s="341"/>
    </row>
    <row r="4" spans="1:9" ht="18.75" x14ac:dyDescent="0.25">
      <c r="A4" s="62">
        <v>1</v>
      </c>
      <c r="B4" s="150" t="s">
        <v>371</v>
      </c>
      <c r="C4" s="66">
        <v>1</v>
      </c>
      <c r="D4" s="66">
        <v>1</v>
      </c>
      <c r="E4" s="239" t="s">
        <v>372</v>
      </c>
      <c r="F4" s="150" t="s">
        <v>373</v>
      </c>
      <c r="G4" s="21">
        <v>7</v>
      </c>
      <c r="H4" s="21">
        <v>3</v>
      </c>
      <c r="I4" s="103">
        <v>16</v>
      </c>
    </row>
    <row r="5" spans="1:9" ht="75" x14ac:dyDescent="0.25">
      <c r="A5" s="62">
        <v>2</v>
      </c>
      <c r="B5" s="81" t="s">
        <v>374</v>
      </c>
      <c r="C5" s="66">
        <v>1</v>
      </c>
      <c r="D5" s="66">
        <v>1</v>
      </c>
      <c r="E5" s="130" t="s">
        <v>375</v>
      </c>
      <c r="F5" s="81" t="s">
        <v>376</v>
      </c>
      <c r="G5" s="21">
        <v>15</v>
      </c>
      <c r="H5" s="21">
        <v>0</v>
      </c>
      <c r="I5" s="62">
        <v>10</v>
      </c>
    </row>
    <row r="6" spans="1:9" ht="75" x14ac:dyDescent="0.25">
      <c r="A6" s="62">
        <v>3</v>
      </c>
      <c r="B6" s="81" t="s">
        <v>377</v>
      </c>
      <c r="C6" s="66">
        <v>1</v>
      </c>
      <c r="D6" s="66">
        <v>1</v>
      </c>
      <c r="E6" s="130" t="s">
        <v>378</v>
      </c>
      <c r="F6" s="81" t="s">
        <v>379</v>
      </c>
      <c r="G6" s="21">
        <v>20</v>
      </c>
      <c r="H6" s="21">
        <v>5</v>
      </c>
      <c r="I6" s="62">
        <v>10</v>
      </c>
    </row>
    <row r="7" spans="1:9" ht="37.5" x14ac:dyDescent="0.25">
      <c r="A7" s="62">
        <v>4</v>
      </c>
      <c r="B7" s="81" t="s">
        <v>380</v>
      </c>
      <c r="C7" s="66">
        <v>1</v>
      </c>
      <c r="D7" s="66">
        <v>1</v>
      </c>
      <c r="E7" s="130" t="s">
        <v>381</v>
      </c>
      <c r="F7" s="81" t="s">
        <v>382</v>
      </c>
      <c r="G7" s="21">
        <v>15</v>
      </c>
      <c r="H7" s="21">
        <v>5</v>
      </c>
      <c r="I7" s="62">
        <v>10</v>
      </c>
    </row>
    <row r="8" spans="1:9" ht="112.5" x14ac:dyDescent="0.25">
      <c r="A8" s="62">
        <v>5</v>
      </c>
      <c r="B8" s="81" t="s">
        <v>383</v>
      </c>
      <c r="C8" s="66">
        <v>1</v>
      </c>
      <c r="D8" s="66">
        <v>1</v>
      </c>
      <c r="E8" s="130" t="s">
        <v>384</v>
      </c>
      <c r="F8" s="81" t="s">
        <v>385</v>
      </c>
      <c r="G8" s="21">
        <v>20</v>
      </c>
      <c r="H8" s="21">
        <v>0</v>
      </c>
      <c r="I8" s="62">
        <v>10</v>
      </c>
    </row>
    <row r="9" spans="1:9" ht="18.75" x14ac:dyDescent="0.25">
      <c r="A9" s="62">
        <v>6</v>
      </c>
      <c r="B9" s="81"/>
      <c r="C9" s="66"/>
      <c r="D9" s="66"/>
      <c r="E9" s="62"/>
      <c r="F9" s="81"/>
      <c r="G9" s="21"/>
      <c r="H9" s="21"/>
      <c r="I9" s="62"/>
    </row>
    <row r="10" spans="1:9" ht="18.75" x14ac:dyDescent="0.25">
      <c r="A10" s="62">
        <v>7</v>
      </c>
      <c r="B10" s="81"/>
      <c r="C10" s="66"/>
      <c r="D10" s="66"/>
      <c r="E10" s="62"/>
      <c r="F10" s="81"/>
      <c r="G10" s="21"/>
      <c r="H10" s="21"/>
      <c r="I10" s="62"/>
    </row>
    <row r="11" spans="1:9" ht="18.75" x14ac:dyDescent="0.25">
      <c r="A11" s="130">
        <v>8</v>
      </c>
      <c r="B11" s="81"/>
      <c r="C11" s="66"/>
      <c r="D11" s="66"/>
      <c r="E11" s="62"/>
      <c r="F11" s="81"/>
      <c r="G11" s="21"/>
      <c r="H11" s="21"/>
      <c r="I11" s="62"/>
    </row>
    <row r="12" spans="1:9" ht="18.75" x14ac:dyDescent="0.25">
      <c r="A12" s="130">
        <v>9</v>
      </c>
      <c r="B12" s="81"/>
      <c r="C12" s="66"/>
      <c r="D12" s="66"/>
      <c r="E12" s="62"/>
      <c r="F12" s="81"/>
      <c r="G12" s="21"/>
      <c r="H12" s="21"/>
      <c r="I12" s="62"/>
    </row>
    <row r="13" spans="1:9" ht="18.75" x14ac:dyDescent="0.25">
      <c r="A13" s="130">
        <v>10</v>
      </c>
      <c r="B13" s="81"/>
      <c r="C13" s="66"/>
      <c r="D13" s="66"/>
      <c r="E13" s="62"/>
      <c r="F13" s="81"/>
      <c r="G13" s="21"/>
      <c r="H13" s="21"/>
      <c r="I13" s="62"/>
    </row>
    <row r="14" spans="1:9" ht="18.75" x14ac:dyDescent="0.25">
      <c r="A14" s="130">
        <v>11</v>
      </c>
      <c r="B14" s="81"/>
      <c r="C14" s="66"/>
      <c r="D14" s="66"/>
      <c r="E14" s="62"/>
      <c r="F14" s="81"/>
      <c r="G14" s="21"/>
      <c r="H14" s="21"/>
      <c r="I14" s="62"/>
    </row>
    <row r="15" spans="1:9" ht="18.75" x14ac:dyDescent="0.25">
      <c r="A15" s="130">
        <v>12</v>
      </c>
      <c r="B15" s="81"/>
      <c r="C15" s="66"/>
      <c r="D15" s="66"/>
      <c r="E15" s="62"/>
      <c r="F15" s="81"/>
      <c r="G15" s="21"/>
      <c r="H15" s="21"/>
      <c r="I15" s="62"/>
    </row>
    <row r="16" spans="1:9" ht="18.75" x14ac:dyDescent="0.25">
      <c r="A16" s="130">
        <v>13</v>
      </c>
      <c r="B16" s="81"/>
      <c r="C16" s="66"/>
      <c r="D16" s="66"/>
      <c r="E16" s="62"/>
      <c r="F16" s="81"/>
      <c r="G16" s="21"/>
      <c r="H16" s="21"/>
      <c r="I16" s="62"/>
    </row>
    <row r="17" spans="1:9" ht="18.75" x14ac:dyDescent="0.25">
      <c r="A17" s="130">
        <v>14</v>
      </c>
      <c r="B17" s="81"/>
      <c r="C17" s="66"/>
      <c r="D17" s="66"/>
      <c r="E17" s="62"/>
      <c r="F17" s="81"/>
      <c r="G17" s="21"/>
      <c r="H17" s="21"/>
      <c r="I17" s="62"/>
    </row>
    <row r="18" spans="1:9" ht="18.75" x14ac:dyDescent="0.25">
      <c r="A18" s="130">
        <v>15</v>
      </c>
      <c r="B18" s="81"/>
      <c r="C18" s="66"/>
      <c r="D18" s="66"/>
      <c r="E18" s="62"/>
      <c r="F18" s="81"/>
      <c r="G18" s="21"/>
      <c r="H18" s="21"/>
      <c r="I18" s="62"/>
    </row>
    <row r="19" spans="1:9" ht="18.75" x14ac:dyDescent="0.25">
      <c r="A19" s="130">
        <v>16</v>
      </c>
      <c r="B19" s="81"/>
      <c r="C19" s="21"/>
      <c r="D19" s="21"/>
      <c r="E19" s="62"/>
      <c r="F19" s="81"/>
      <c r="G19" s="21"/>
      <c r="H19" s="21"/>
      <c r="I19" s="62"/>
    </row>
    <row r="20" spans="1:9" ht="18.75" x14ac:dyDescent="0.25">
      <c r="A20" s="130">
        <v>17</v>
      </c>
      <c r="B20" s="81"/>
      <c r="C20" s="21"/>
      <c r="D20" s="21"/>
      <c r="E20" s="62"/>
      <c r="F20" s="81"/>
      <c r="G20" s="21"/>
      <c r="H20" s="21"/>
      <c r="I20" s="62"/>
    </row>
    <row r="21" spans="1:9" ht="18.75" x14ac:dyDescent="0.25">
      <c r="A21" s="130">
        <v>18</v>
      </c>
      <c r="B21" s="81"/>
      <c r="C21" s="21"/>
      <c r="D21" s="21"/>
      <c r="E21" s="62"/>
      <c r="F21" s="81"/>
      <c r="G21" s="21"/>
      <c r="H21" s="21"/>
      <c r="I21" s="62"/>
    </row>
    <row r="22" spans="1:9" ht="18.75" x14ac:dyDescent="0.25">
      <c r="A22" s="130">
        <v>19</v>
      </c>
      <c r="B22" s="81"/>
      <c r="C22" s="21"/>
      <c r="D22" s="21"/>
      <c r="E22" s="62"/>
      <c r="F22" s="81"/>
      <c r="G22" s="21"/>
      <c r="H22" s="21"/>
      <c r="I22" s="62"/>
    </row>
    <row r="23" spans="1:9" ht="18.75" x14ac:dyDescent="0.25">
      <c r="A23" s="130">
        <v>20</v>
      </c>
      <c r="B23" s="81"/>
      <c r="C23" s="21"/>
      <c r="D23" s="21"/>
      <c r="E23" s="62"/>
      <c r="F23" s="81"/>
      <c r="G23" s="21"/>
      <c r="H23" s="21"/>
      <c r="I23" s="62"/>
    </row>
    <row r="24" spans="1:9" ht="18.75" x14ac:dyDescent="0.25">
      <c r="A24" s="130">
        <v>21</v>
      </c>
      <c r="B24" s="81"/>
      <c r="C24" s="21"/>
      <c r="D24" s="21"/>
      <c r="E24" s="62"/>
      <c r="F24" s="81"/>
      <c r="G24" s="21"/>
      <c r="H24" s="21"/>
      <c r="I24" s="62"/>
    </row>
    <row r="25" spans="1:9" ht="18.75" x14ac:dyDescent="0.25">
      <c r="A25" s="130">
        <v>22</v>
      </c>
      <c r="B25" s="81"/>
      <c r="C25" s="21"/>
      <c r="D25" s="21"/>
      <c r="E25" s="62"/>
      <c r="F25" s="81"/>
      <c r="G25" s="21"/>
      <c r="H25" s="21"/>
      <c r="I25" s="62"/>
    </row>
    <row r="26" spans="1:9" ht="18.75" x14ac:dyDescent="0.25">
      <c r="A26" s="130">
        <v>23</v>
      </c>
      <c r="B26" s="81"/>
      <c r="C26" s="21"/>
      <c r="D26" s="21"/>
      <c r="E26" s="62"/>
      <c r="F26" s="81"/>
      <c r="G26" s="21"/>
      <c r="H26" s="21"/>
      <c r="I26" s="62"/>
    </row>
    <row r="27" spans="1:9" ht="18.75" x14ac:dyDescent="0.25">
      <c r="A27" s="130">
        <v>24</v>
      </c>
      <c r="B27" s="81"/>
      <c r="C27" s="21"/>
      <c r="D27" s="21"/>
      <c r="E27" s="62"/>
      <c r="F27" s="81"/>
      <c r="G27" s="21"/>
      <c r="H27" s="21"/>
      <c r="I27" s="62"/>
    </row>
    <row r="28" spans="1:9" ht="18.75" x14ac:dyDescent="0.25">
      <c r="A28" s="130">
        <v>25</v>
      </c>
      <c r="B28" s="81"/>
      <c r="C28" s="21"/>
      <c r="D28" s="21"/>
      <c r="E28" s="62"/>
      <c r="F28" s="81"/>
      <c r="G28" s="21"/>
      <c r="H28" s="21"/>
      <c r="I28" s="62"/>
    </row>
    <row r="29" spans="1:9" ht="18.75" x14ac:dyDescent="0.25">
      <c r="A29" s="130">
        <v>26</v>
      </c>
      <c r="B29" s="104"/>
      <c r="C29" s="23"/>
      <c r="D29" s="23"/>
      <c r="E29" s="54"/>
      <c r="F29" s="104"/>
      <c r="G29" s="54"/>
      <c r="H29" s="54"/>
      <c r="I29" s="54"/>
    </row>
    <row r="30" spans="1:9" ht="18.75" x14ac:dyDescent="0.25">
      <c r="A30" s="130">
        <v>27</v>
      </c>
      <c r="B30" s="104"/>
      <c r="C30" s="23"/>
      <c r="D30" s="23"/>
      <c r="E30" s="54"/>
      <c r="F30" s="104"/>
      <c r="G30" s="54"/>
      <c r="H30" s="54"/>
      <c r="I30" s="54"/>
    </row>
    <row r="31" spans="1:9" ht="18.75" x14ac:dyDescent="0.25">
      <c r="A31" s="130">
        <v>28</v>
      </c>
      <c r="B31" s="104"/>
      <c r="C31" s="23"/>
      <c r="D31" s="23"/>
      <c r="E31" s="54"/>
      <c r="F31" s="104"/>
      <c r="G31" s="54"/>
      <c r="H31" s="54"/>
      <c r="I31" s="54"/>
    </row>
    <row r="32" spans="1:9" ht="18.75" x14ac:dyDescent="0.25">
      <c r="A32" s="130">
        <v>29</v>
      </c>
      <c r="B32" s="104"/>
      <c r="C32" s="23"/>
      <c r="D32" s="23"/>
      <c r="E32" s="54"/>
      <c r="F32" s="104"/>
      <c r="G32" s="54"/>
      <c r="H32" s="54"/>
      <c r="I32" s="54"/>
    </row>
    <row r="33" spans="1:9" ht="18.75" x14ac:dyDescent="0.25">
      <c r="A33" s="130">
        <v>30</v>
      </c>
      <c r="B33" s="104"/>
      <c r="C33" s="23"/>
      <c r="D33" s="23"/>
      <c r="E33" s="54"/>
      <c r="F33" s="104"/>
      <c r="G33" s="54"/>
      <c r="H33" s="54"/>
      <c r="I33" s="54"/>
    </row>
    <row r="34" spans="1:9" ht="18.75" x14ac:dyDescent="0.25">
      <c r="A34" s="339" t="s">
        <v>91</v>
      </c>
      <c r="B34" s="340"/>
      <c r="C34" s="38">
        <f>SUM(C4:C33)</f>
        <v>5</v>
      </c>
      <c r="D34" s="38">
        <f>SUM(D4:D33)</f>
        <v>5</v>
      </c>
      <c r="E34" s="58"/>
      <c r="F34" s="58"/>
      <c r="G34" s="38">
        <f>SUM(G4:G33)</f>
        <v>77</v>
      </c>
      <c r="H34" s="38">
        <f>SUM(H4:H33)</f>
        <v>13</v>
      </c>
      <c r="I34" s="58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topLeftCell="B16" zoomScaleNormal="100" zoomScaleSheetLayoutView="100" workbookViewId="0">
      <selection activeCell="N11" sqref="N11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270</v>
      </c>
      <c r="B1" s="55"/>
      <c r="C1" s="55"/>
      <c r="D1" s="55"/>
      <c r="E1" s="55"/>
      <c r="F1" s="55"/>
      <c r="G1" s="55"/>
      <c r="H1" s="72"/>
      <c r="I1" s="72"/>
      <c r="J1" s="72"/>
      <c r="K1" s="72"/>
      <c r="L1" s="72"/>
      <c r="M1" s="72"/>
      <c r="N1" s="72"/>
    </row>
    <row r="2" spans="1:14" ht="18.75" x14ac:dyDescent="0.3">
      <c r="A2" s="2"/>
      <c r="B2" s="288"/>
      <c r="C2" s="288"/>
      <c r="D2" s="288"/>
      <c r="E2" s="288"/>
      <c r="F2" s="288"/>
      <c r="G2" s="288"/>
      <c r="H2" s="41"/>
      <c r="I2" s="72"/>
      <c r="J2" s="72"/>
      <c r="K2" s="41"/>
      <c r="L2" s="41"/>
      <c r="M2" s="41"/>
      <c r="N2" s="41"/>
    </row>
    <row r="3" spans="1:14" s="5" customFormat="1" ht="18.75" customHeight="1" x14ac:dyDescent="0.25">
      <c r="A3" s="324" t="s">
        <v>123</v>
      </c>
      <c r="B3" s="344" t="s">
        <v>117</v>
      </c>
      <c r="C3" s="344"/>
      <c r="D3" s="324" t="s">
        <v>125</v>
      </c>
      <c r="E3" s="345" t="s">
        <v>126</v>
      </c>
      <c r="F3" s="324" t="s">
        <v>127</v>
      </c>
      <c r="G3" s="324" t="s">
        <v>128</v>
      </c>
      <c r="H3" s="324" t="s">
        <v>123</v>
      </c>
      <c r="I3" s="344" t="s">
        <v>117</v>
      </c>
      <c r="J3" s="344"/>
      <c r="K3" s="324" t="s">
        <v>125</v>
      </c>
      <c r="L3" s="345" t="s">
        <v>126</v>
      </c>
      <c r="M3" s="324" t="s">
        <v>127</v>
      </c>
      <c r="N3" s="324" t="s">
        <v>128</v>
      </c>
    </row>
    <row r="4" spans="1:14" s="5" customFormat="1" ht="76.5" customHeight="1" x14ac:dyDescent="0.25">
      <c r="A4" s="324"/>
      <c r="B4" s="56" t="s">
        <v>59</v>
      </c>
      <c r="C4" s="56" t="s">
        <v>90</v>
      </c>
      <c r="D4" s="324"/>
      <c r="E4" s="345"/>
      <c r="F4" s="324"/>
      <c r="G4" s="324"/>
      <c r="H4" s="324"/>
      <c r="I4" s="56" t="s">
        <v>59</v>
      </c>
      <c r="J4" s="56" t="s">
        <v>90</v>
      </c>
      <c r="K4" s="324"/>
      <c r="L4" s="345"/>
      <c r="M4" s="324"/>
      <c r="N4" s="324"/>
    </row>
    <row r="5" spans="1:14" ht="18.75" x14ac:dyDescent="0.3">
      <c r="A5" s="73" t="s">
        <v>258</v>
      </c>
      <c r="B5" s="38">
        <f>SUM(B6:B153)</f>
        <v>2</v>
      </c>
      <c r="C5" s="38">
        <f>SUM(C6:C153)</f>
        <v>2</v>
      </c>
      <c r="D5" s="74"/>
      <c r="E5" s="74"/>
      <c r="F5" s="38">
        <f>SUM(F6:F153)</f>
        <v>182</v>
      </c>
      <c r="G5" s="74"/>
      <c r="H5" s="73" t="s">
        <v>124</v>
      </c>
      <c r="I5" s="38">
        <f>SUM(I6:I153)</f>
        <v>16</v>
      </c>
      <c r="J5" s="38">
        <f>SUM(J6:J153)</f>
        <v>16</v>
      </c>
      <c r="K5" s="74"/>
      <c r="L5" s="74"/>
      <c r="M5" s="38">
        <f>SUM(M6:M153)</f>
        <v>2202</v>
      </c>
      <c r="N5" s="74"/>
    </row>
    <row r="6" spans="1:14" ht="93.75" x14ac:dyDescent="0.25">
      <c r="A6" s="75"/>
      <c r="B6" s="66">
        <v>1</v>
      </c>
      <c r="C6" s="66">
        <v>1</v>
      </c>
      <c r="D6" s="105" t="s">
        <v>558</v>
      </c>
      <c r="E6" s="65" t="s">
        <v>559</v>
      </c>
      <c r="F6" s="66">
        <v>150</v>
      </c>
      <c r="G6" s="65">
        <v>12</v>
      </c>
      <c r="H6" s="75"/>
      <c r="I6" s="66">
        <v>1</v>
      </c>
      <c r="J6" s="66">
        <v>1</v>
      </c>
      <c r="K6" s="105" t="s">
        <v>561</v>
      </c>
      <c r="L6" s="65" t="s">
        <v>559</v>
      </c>
      <c r="M6" s="66">
        <v>140</v>
      </c>
      <c r="N6" s="65">
        <v>12</v>
      </c>
    </row>
    <row r="7" spans="1:14" ht="131.25" x14ac:dyDescent="0.25">
      <c r="A7" s="77"/>
      <c r="B7" s="66">
        <v>1</v>
      </c>
      <c r="C7" s="66">
        <v>1</v>
      </c>
      <c r="D7" s="105" t="s">
        <v>560</v>
      </c>
      <c r="E7" s="65" t="s">
        <v>559</v>
      </c>
      <c r="F7" s="66">
        <v>32</v>
      </c>
      <c r="G7" s="65">
        <v>18</v>
      </c>
      <c r="H7" s="77"/>
      <c r="I7" s="66">
        <v>1</v>
      </c>
      <c r="J7" s="66">
        <v>1</v>
      </c>
      <c r="K7" s="105" t="s">
        <v>563</v>
      </c>
      <c r="L7" s="65" t="s">
        <v>559</v>
      </c>
      <c r="M7" s="66">
        <v>140</v>
      </c>
      <c r="N7" s="65">
        <v>12</v>
      </c>
    </row>
    <row r="8" spans="1:14" ht="131.25" x14ac:dyDescent="0.25">
      <c r="A8" s="75"/>
      <c r="B8" s="66"/>
      <c r="C8" s="66"/>
      <c r="D8" s="105"/>
      <c r="E8" s="65"/>
      <c r="F8" s="66"/>
      <c r="G8" s="65"/>
      <c r="H8" s="75"/>
      <c r="I8" s="66">
        <v>1</v>
      </c>
      <c r="J8" s="66">
        <v>1</v>
      </c>
      <c r="K8" s="105" t="s">
        <v>562</v>
      </c>
      <c r="L8" s="65" t="s">
        <v>559</v>
      </c>
      <c r="M8" s="66">
        <v>135</v>
      </c>
      <c r="N8" s="65">
        <v>12</v>
      </c>
    </row>
    <row r="9" spans="1:14" ht="37.5" x14ac:dyDescent="0.25">
      <c r="A9" s="76"/>
      <c r="B9" s="21"/>
      <c r="C9" s="21"/>
      <c r="D9" s="81"/>
      <c r="E9" s="62"/>
      <c r="F9" s="21"/>
      <c r="G9" s="62"/>
      <c r="H9" s="76"/>
      <c r="I9" s="21">
        <v>1</v>
      </c>
      <c r="J9" s="21">
        <v>1</v>
      </c>
      <c r="K9" s="81" t="s">
        <v>564</v>
      </c>
      <c r="L9" s="62" t="s">
        <v>559</v>
      </c>
      <c r="M9" s="21"/>
      <c r="N9" s="62" t="s">
        <v>571</v>
      </c>
    </row>
    <row r="10" spans="1:14" ht="37.5" x14ac:dyDescent="0.25">
      <c r="A10" s="76"/>
      <c r="B10" s="21"/>
      <c r="C10" s="21"/>
      <c r="D10" s="81"/>
      <c r="E10" s="62"/>
      <c r="F10" s="21"/>
      <c r="G10" s="62"/>
      <c r="H10" s="76"/>
      <c r="I10" s="21">
        <v>1</v>
      </c>
      <c r="J10" s="21">
        <v>1</v>
      </c>
      <c r="K10" s="81" t="s">
        <v>565</v>
      </c>
      <c r="L10" s="62" t="s">
        <v>567</v>
      </c>
      <c r="M10" s="21"/>
      <c r="N10" s="62" t="s">
        <v>571</v>
      </c>
    </row>
    <row r="11" spans="1:14" ht="75" x14ac:dyDescent="0.25">
      <c r="A11" s="76"/>
      <c r="B11" s="21"/>
      <c r="C11" s="21"/>
      <c r="D11" s="81"/>
      <c r="E11" s="62"/>
      <c r="F11" s="21"/>
      <c r="G11" s="62"/>
      <c r="H11" s="76"/>
      <c r="I11" s="21">
        <v>1</v>
      </c>
      <c r="J11" s="21">
        <v>1</v>
      </c>
      <c r="K11" s="81" t="s">
        <v>566</v>
      </c>
      <c r="L11" s="62" t="s">
        <v>559</v>
      </c>
      <c r="M11" s="21"/>
      <c r="N11" s="62" t="s">
        <v>571</v>
      </c>
    </row>
    <row r="12" spans="1:14" ht="37.5" x14ac:dyDescent="0.25">
      <c r="A12" s="76"/>
      <c r="B12" s="21"/>
      <c r="C12" s="21"/>
      <c r="D12" s="81"/>
      <c r="E12" s="62"/>
      <c r="F12" s="21"/>
      <c r="G12" s="62"/>
      <c r="H12" s="76"/>
      <c r="I12" s="21">
        <v>1</v>
      </c>
      <c r="J12" s="21">
        <v>1</v>
      </c>
      <c r="K12" s="81" t="s">
        <v>568</v>
      </c>
      <c r="L12" s="130" t="s">
        <v>567</v>
      </c>
      <c r="M12" s="21">
        <v>40</v>
      </c>
      <c r="N12" s="62" t="s">
        <v>571</v>
      </c>
    </row>
    <row r="13" spans="1:14" ht="93.75" x14ac:dyDescent="0.25">
      <c r="A13" s="76"/>
      <c r="B13" s="21"/>
      <c r="C13" s="21"/>
      <c r="D13" s="81"/>
      <c r="E13" s="62"/>
      <c r="F13" s="21"/>
      <c r="G13" s="62"/>
      <c r="H13" s="76"/>
      <c r="I13" s="21">
        <v>1</v>
      </c>
      <c r="J13" s="21">
        <v>1</v>
      </c>
      <c r="K13" s="81" t="s">
        <v>569</v>
      </c>
      <c r="L13" s="130" t="s">
        <v>567</v>
      </c>
      <c r="M13" s="21">
        <v>200</v>
      </c>
      <c r="N13" s="62">
        <v>14</v>
      </c>
    </row>
    <row r="14" spans="1:14" ht="37.5" x14ac:dyDescent="0.25">
      <c r="A14" s="76"/>
      <c r="B14" s="21"/>
      <c r="C14" s="21"/>
      <c r="D14" s="81"/>
      <c r="E14" s="62"/>
      <c r="F14" s="21"/>
      <c r="G14" s="62"/>
      <c r="H14" s="76"/>
      <c r="I14" s="21">
        <v>1</v>
      </c>
      <c r="J14" s="21">
        <v>1</v>
      </c>
      <c r="K14" s="81" t="s">
        <v>570</v>
      </c>
      <c r="L14" s="130" t="s">
        <v>576</v>
      </c>
      <c r="M14" s="21">
        <v>90</v>
      </c>
      <c r="N14" s="62">
        <v>14</v>
      </c>
    </row>
    <row r="15" spans="1:14" ht="93.75" x14ac:dyDescent="0.25">
      <c r="A15" s="76"/>
      <c r="B15" s="21"/>
      <c r="C15" s="21"/>
      <c r="D15" s="81"/>
      <c r="E15" s="62"/>
      <c r="F15" s="21"/>
      <c r="G15" s="62"/>
      <c r="H15" s="76"/>
      <c r="I15" s="21">
        <v>1</v>
      </c>
      <c r="J15" s="21">
        <v>1</v>
      </c>
      <c r="K15" s="81" t="s">
        <v>572</v>
      </c>
      <c r="L15" s="130" t="s">
        <v>576</v>
      </c>
      <c r="M15" s="21">
        <v>87</v>
      </c>
      <c r="N15" s="62">
        <v>14</v>
      </c>
    </row>
    <row r="16" spans="1:14" ht="18.75" x14ac:dyDescent="0.25">
      <c r="A16" s="76"/>
      <c r="B16" s="21"/>
      <c r="C16" s="21"/>
      <c r="D16" s="81"/>
      <c r="E16" s="62"/>
      <c r="F16" s="21"/>
      <c r="G16" s="62"/>
      <c r="H16" s="76"/>
      <c r="I16" s="21">
        <v>1</v>
      </c>
      <c r="J16" s="21">
        <v>1</v>
      </c>
      <c r="K16" s="81" t="s">
        <v>573</v>
      </c>
      <c r="L16" s="62" t="s">
        <v>576</v>
      </c>
      <c r="M16" s="21" t="s">
        <v>577</v>
      </c>
      <c r="N16" s="62">
        <v>18</v>
      </c>
    </row>
    <row r="17" spans="1:14" ht="18.75" x14ac:dyDescent="0.25">
      <c r="A17" s="76"/>
      <c r="B17" s="21"/>
      <c r="C17" s="21"/>
      <c r="D17" s="81"/>
      <c r="E17" s="62"/>
      <c r="F17" s="21"/>
      <c r="G17" s="62"/>
      <c r="H17" s="76"/>
      <c r="I17" s="21">
        <v>1</v>
      </c>
      <c r="J17" s="21">
        <v>1</v>
      </c>
      <c r="K17" s="81" t="s">
        <v>574</v>
      </c>
      <c r="L17" s="62" t="s">
        <v>559</v>
      </c>
      <c r="M17" s="21">
        <v>100</v>
      </c>
      <c r="N17" s="62">
        <v>14</v>
      </c>
    </row>
    <row r="18" spans="1:14" ht="18.75" x14ac:dyDescent="0.25">
      <c r="A18" s="76"/>
      <c r="B18" s="21"/>
      <c r="C18" s="21"/>
      <c r="D18" s="81"/>
      <c r="E18" s="62"/>
      <c r="F18" s="21"/>
      <c r="G18" s="62"/>
      <c r="H18" s="76"/>
      <c r="I18" s="21">
        <v>1</v>
      </c>
      <c r="J18" s="21">
        <v>1</v>
      </c>
      <c r="K18" s="81" t="s">
        <v>575</v>
      </c>
      <c r="L18" s="62" t="s">
        <v>576</v>
      </c>
      <c r="M18" s="21">
        <v>320</v>
      </c>
      <c r="N18" s="62" t="s">
        <v>571</v>
      </c>
    </row>
    <row r="19" spans="1:14" ht="56.25" x14ac:dyDescent="0.25">
      <c r="A19" s="76"/>
      <c r="B19" s="21"/>
      <c r="C19" s="21"/>
      <c r="D19" s="81"/>
      <c r="E19" s="62"/>
      <c r="F19" s="21"/>
      <c r="G19" s="62"/>
      <c r="H19" s="76"/>
      <c r="I19" s="21">
        <v>1</v>
      </c>
      <c r="J19" s="21">
        <v>1</v>
      </c>
      <c r="K19" s="81" t="s">
        <v>578</v>
      </c>
      <c r="L19" s="62" t="s">
        <v>559</v>
      </c>
      <c r="M19" s="21">
        <v>150</v>
      </c>
      <c r="N19" s="62" t="s">
        <v>571</v>
      </c>
    </row>
    <row r="20" spans="1:14" ht="37.5" x14ac:dyDescent="0.25">
      <c r="A20" s="76"/>
      <c r="B20" s="21"/>
      <c r="C20" s="21"/>
      <c r="D20" s="81"/>
      <c r="E20" s="62"/>
      <c r="F20" s="21"/>
      <c r="G20" s="62"/>
      <c r="H20" s="76"/>
      <c r="I20" s="21">
        <v>1</v>
      </c>
      <c r="J20" s="21">
        <v>1</v>
      </c>
      <c r="K20" s="81" t="s">
        <v>579</v>
      </c>
      <c r="L20" s="62" t="s">
        <v>576</v>
      </c>
      <c r="M20" s="21">
        <v>300</v>
      </c>
      <c r="N20" s="62">
        <v>12</v>
      </c>
    </row>
    <row r="21" spans="1:14" ht="93.75" x14ac:dyDescent="0.25">
      <c r="A21" s="76"/>
      <c r="B21" s="21"/>
      <c r="C21" s="21"/>
      <c r="D21" s="81"/>
      <c r="E21" s="62"/>
      <c r="F21" s="21"/>
      <c r="G21" s="62"/>
      <c r="H21" s="76"/>
      <c r="I21" s="21">
        <v>1</v>
      </c>
      <c r="J21" s="21">
        <v>1</v>
      </c>
      <c r="K21" s="81" t="s">
        <v>580</v>
      </c>
      <c r="L21" s="62" t="s">
        <v>559</v>
      </c>
      <c r="M21" s="21">
        <v>500</v>
      </c>
      <c r="N21" s="62" t="s">
        <v>571</v>
      </c>
    </row>
    <row r="22" spans="1:14" ht="18.75" x14ac:dyDescent="0.25">
      <c r="A22" s="76"/>
      <c r="B22" s="21"/>
      <c r="C22" s="21"/>
      <c r="D22" s="81"/>
      <c r="E22" s="62"/>
      <c r="F22" s="21"/>
      <c r="G22" s="62"/>
      <c r="H22" s="76"/>
      <c r="I22" s="21"/>
      <c r="J22" s="21"/>
      <c r="K22" s="81"/>
      <c r="L22" s="62"/>
      <c r="M22" s="21"/>
      <c r="N22" s="62"/>
    </row>
    <row r="23" spans="1:14" ht="18.75" x14ac:dyDescent="0.25">
      <c r="A23" s="76"/>
      <c r="B23" s="21"/>
      <c r="C23" s="21"/>
      <c r="D23" s="81"/>
      <c r="E23" s="62"/>
      <c r="F23" s="21"/>
      <c r="G23" s="62"/>
      <c r="H23" s="76"/>
      <c r="I23" s="21"/>
      <c r="J23" s="21"/>
      <c r="K23" s="81"/>
      <c r="L23" s="62"/>
      <c r="M23" s="21"/>
      <c r="N23" s="62"/>
    </row>
    <row r="24" spans="1:14" ht="18.75" x14ac:dyDescent="0.25">
      <c r="A24" s="76"/>
      <c r="B24" s="21"/>
      <c r="C24" s="21"/>
      <c r="D24" s="81"/>
      <c r="E24" s="62"/>
      <c r="F24" s="21"/>
      <c r="G24" s="62"/>
      <c r="H24" s="76"/>
      <c r="I24" s="21"/>
      <c r="J24" s="21"/>
      <c r="K24" s="81"/>
      <c r="L24" s="62"/>
      <c r="M24" s="21"/>
      <c r="N24" s="62"/>
    </row>
    <row r="25" spans="1:14" ht="18.75" x14ac:dyDescent="0.25">
      <c r="A25" s="76"/>
      <c r="B25" s="21"/>
      <c r="C25" s="21"/>
      <c r="D25" s="81"/>
      <c r="E25" s="62"/>
      <c r="F25" s="21"/>
      <c r="G25" s="62"/>
      <c r="H25" s="76"/>
      <c r="I25" s="21"/>
      <c r="J25" s="21"/>
      <c r="K25" s="81"/>
      <c r="L25" s="62"/>
      <c r="M25" s="21"/>
      <c r="N25" s="62"/>
    </row>
    <row r="26" spans="1:14" ht="18.75" x14ac:dyDescent="0.25">
      <c r="A26" s="76"/>
      <c r="B26" s="21"/>
      <c r="C26" s="21"/>
      <c r="D26" s="81"/>
      <c r="E26" s="62"/>
      <c r="F26" s="21"/>
      <c r="G26" s="62"/>
      <c r="H26" s="76"/>
      <c r="I26" s="21"/>
      <c r="J26" s="21"/>
      <c r="K26" s="81"/>
      <c r="L26" s="62"/>
      <c r="M26" s="21"/>
      <c r="N26" s="62"/>
    </row>
    <row r="27" spans="1:14" ht="18.75" x14ac:dyDescent="0.25">
      <c r="A27" s="76"/>
      <c r="B27" s="21"/>
      <c r="C27" s="21"/>
      <c r="D27" s="81"/>
      <c r="E27" s="62"/>
      <c r="F27" s="21"/>
      <c r="G27" s="62"/>
      <c r="H27" s="76"/>
      <c r="I27" s="21"/>
      <c r="J27" s="21"/>
      <c r="K27" s="81"/>
      <c r="L27" s="62"/>
      <c r="M27" s="21"/>
      <c r="N27" s="62"/>
    </row>
    <row r="28" spans="1:14" ht="18.75" x14ac:dyDescent="0.25">
      <c r="A28" s="76"/>
      <c r="B28" s="21"/>
      <c r="C28" s="21"/>
      <c r="D28" s="81"/>
      <c r="E28" s="62"/>
      <c r="F28" s="21"/>
      <c r="G28" s="62"/>
      <c r="H28" s="76"/>
      <c r="I28" s="21"/>
      <c r="J28" s="21"/>
      <c r="K28" s="81"/>
      <c r="L28" s="62"/>
      <c r="M28" s="21"/>
      <c r="N28" s="62"/>
    </row>
    <row r="29" spans="1:14" ht="18.75" x14ac:dyDescent="0.25">
      <c r="A29" s="76"/>
      <c r="B29" s="21"/>
      <c r="C29" s="21"/>
      <c r="D29" s="81"/>
      <c r="E29" s="62"/>
      <c r="F29" s="21"/>
      <c r="G29" s="62"/>
      <c r="H29" s="76"/>
      <c r="I29" s="21"/>
      <c r="J29" s="21"/>
      <c r="K29" s="81"/>
      <c r="L29" s="62"/>
      <c r="M29" s="21"/>
      <c r="N29" s="62"/>
    </row>
    <row r="30" spans="1:14" ht="18.75" x14ac:dyDescent="0.25">
      <c r="A30" s="76"/>
      <c r="B30" s="21"/>
      <c r="C30" s="21"/>
      <c r="D30" s="81"/>
      <c r="E30" s="62"/>
      <c r="F30" s="21"/>
      <c r="G30" s="62"/>
      <c r="H30" s="76"/>
      <c r="I30" s="21"/>
      <c r="J30" s="21"/>
      <c r="K30" s="81"/>
      <c r="L30" s="62"/>
      <c r="M30" s="21"/>
      <c r="N30" s="62"/>
    </row>
    <row r="31" spans="1:14" ht="18.75" x14ac:dyDescent="0.25">
      <c r="A31" s="76"/>
      <c r="B31" s="21"/>
      <c r="C31" s="21"/>
      <c r="D31" s="81"/>
      <c r="E31" s="62"/>
      <c r="F31" s="21"/>
      <c r="G31" s="62"/>
      <c r="H31" s="76"/>
      <c r="I31" s="21"/>
      <c r="J31" s="21"/>
      <c r="K31" s="81"/>
      <c r="L31" s="62"/>
      <c r="M31" s="21"/>
      <c r="N31" s="62"/>
    </row>
    <row r="32" spans="1:14" ht="18.75" x14ac:dyDescent="0.25">
      <c r="A32" s="76"/>
      <c r="B32" s="21"/>
      <c r="C32" s="21"/>
      <c r="D32" s="81"/>
      <c r="E32" s="62"/>
      <c r="F32" s="21"/>
      <c r="G32" s="62"/>
      <c r="H32" s="76"/>
      <c r="I32" s="21"/>
      <c r="J32" s="21"/>
      <c r="K32" s="81"/>
      <c r="L32" s="62"/>
      <c r="M32" s="21"/>
      <c r="N32" s="62"/>
    </row>
    <row r="33" spans="1:14" ht="18.75" x14ac:dyDescent="0.25">
      <c r="A33" s="76"/>
      <c r="B33" s="21"/>
      <c r="C33" s="21"/>
      <c r="D33" s="81"/>
      <c r="E33" s="62"/>
      <c r="F33" s="21"/>
      <c r="G33" s="62"/>
      <c r="H33" s="76"/>
      <c r="I33" s="21"/>
      <c r="J33" s="21"/>
      <c r="K33" s="81"/>
      <c r="L33" s="62"/>
      <c r="M33" s="21"/>
      <c r="N33" s="62"/>
    </row>
    <row r="34" spans="1:14" ht="18.75" x14ac:dyDescent="0.25">
      <c r="A34" s="76"/>
      <c r="B34" s="21"/>
      <c r="C34" s="21"/>
      <c r="D34" s="81"/>
      <c r="E34" s="62"/>
      <c r="F34" s="21"/>
      <c r="G34" s="62"/>
      <c r="H34" s="76"/>
      <c r="I34" s="21"/>
      <c r="J34" s="21"/>
      <c r="K34" s="81"/>
      <c r="L34" s="62"/>
      <c r="M34" s="21"/>
      <c r="N34" s="62"/>
    </row>
    <row r="35" spans="1:14" ht="18.75" x14ac:dyDescent="0.25">
      <c r="A35" s="76"/>
      <c r="B35" s="21"/>
      <c r="C35" s="21"/>
      <c r="D35" s="81"/>
      <c r="E35" s="62"/>
      <c r="F35" s="21"/>
      <c r="G35" s="62"/>
      <c r="H35" s="76"/>
      <c r="I35" s="21"/>
      <c r="J35" s="21"/>
      <c r="K35" s="81"/>
      <c r="L35" s="62"/>
      <c r="M35" s="21"/>
      <c r="N35" s="62"/>
    </row>
    <row r="36" spans="1:14" ht="18.75" x14ac:dyDescent="0.25">
      <c r="A36" s="76"/>
      <c r="B36" s="21"/>
      <c r="C36" s="21"/>
      <c r="D36" s="81"/>
      <c r="E36" s="62"/>
      <c r="F36" s="21"/>
      <c r="G36" s="62"/>
      <c r="H36" s="76"/>
      <c r="I36" s="21"/>
      <c r="J36" s="21"/>
      <c r="K36" s="81"/>
      <c r="L36" s="62"/>
      <c r="M36" s="21"/>
      <c r="N36" s="62"/>
    </row>
    <row r="37" spans="1:14" ht="18.75" x14ac:dyDescent="0.25">
      <c r="A37" s="76"/>
      <c r="B37" s="21"/>
      <c r="C37" s="21"/>
      <c r="D37" s="81"/>
      <c r="E37" s="62"/>
      <c r="F37" s="21"/>
      <c r="G37" s="62"/>
      <c r="H37" s="76"/>
      <c r="I37" s="21"/>
      <c r="J37" s="21"/>
      <c r="K37" s="81"/>
      <c r="L37" s="62"/>
      <c r="M37" s="21"/>
      <c r="N37" s="62"/>
    </row>
    <row r="38" spans="1:14" ht="18.75" x14ac:dyDescent="0.25">
      <c r="A38" s="76"/>
      <c r="B38" s="21"/>
      <c r="C38" s="21"/>
      <c r="D38" s="81"/>
      <c r="E38" s="62"/>
      <c r="F38" s="21"/>
      <c r="G38" s="62"/>
      <c r="H38" s="76"/>
      <c r="I38" s="21"/>
      <c r="J38" s="21"/>
      <c r="K38" s="81"/>
      <c r="L38" s="62"/>
      <c r="M38" s="21"/>
      <c r="N38" s="62"/>
    </row>
    <row r="39" spans="1:14" ht="18.75" x14ac:dyDescent="0.25">
      <c r="A39" s="76"/>
      <c r="B39" s="21"/>
      <c r="C39" s="21"/>
      <c r="D39" s="81"/>
      <c r="E39" s="62"/>
      <c r="F39" s="21"/>
      <c r="G39" s="62"/>
      <c r="H39" s="76"/>
      <c r="I39" s="21"/>
      <c r="J39" s="21"/>
      <c r="K39" s="81"/>
      <c r="L39" s="62"/>
      <c r="M39" s="21"/>
      <c r="N39" s="62"/>
    </row>
    <row r="40" spans="1:14" ht="18.75" x14ac:dyDescent="0.25">
      <c r="A40" s="76"/>
      <c r="B40" s="21"/>
      <c r="C40" s="21"/>
      <c r="D40" s="81"/>
      <c r="E40" s="62"/>
      <c r="F40" s="21"/>
      <c r="G40" s="62"/>
      <c r="H40" s="76"/>
      <c r="I40" s="21"/>
      <c r="J40" s="21"/>
      <c r="K40" s="81"/>
      <c r="L40" s="62"/>
      <c r="M40" s="21"/>
      <c r="N40" s="62"/>
    </row>
    <row r="41" spans="1:14" ht="18.75" x14ac:dyDescent="0.25">
      <c r="A41" s="76"/>
      <c r="B41" s="21"/>
      <c r="C41" s="21"/>
      <c r="D41" s="81"/>
      <c r="E41" s="62"/>
      <c r="F41" s="21"/>
      <c r="G41" s="62"/>
      <c r="H41" s="76"/>
      <c r="I41" s="21"/>
      <c r="J41" s="21"/>
      <c r="K41" s="81"/>
      <c r="L41" s="62"/>
      <c r="M41" s="21"/>
      <c r="N41" s="62"/>
    </row>
    <row r="42" spans="1:14" ht="18.75" x14ac:dyDescent="0.25">
      <c r="A42" s="76"/>
      <c r="B42" s="21"/>
      <c r="C42" s="21"/>
      <c r="D42" s="81"/>
      <c r="E42" s="62"/>
      <c r="F42" s="21"/>
      <c r="G42" s="62"/>
      <c r="H42" s="76"/>
      <c r="I42" s="21"/>
      <c r="J42" s="21"/>
      <c r="K42" s="81"/>
      <c r="L42" s="62"/>
      <c r="M42" s="21"/>
      <c r="N42" s="62"/>
    </row>
    <row r="43" spans="1:14" ht="18.75" x14ac:dyDescent="0.25">
      <c r="A43" s="76"/>
      <c r="B43" s="21"/>
      <c r="C43" s="21"/>
      <c r="D43" s="81"/>
      <c r="E43" s="62"/>
      <c r="F43" s="21"/>
      <c r="G43" s="62"/>
      <c r="H43" s="76"/>
      <c r="I43" s="21"/>
      <c r="J43" s="21"/>
      <c r="K43" s="81"/>
      <c r="L43" s="62"/>
      <c r="M43" s="21"/>
      <c r="N43" s="62"/>
    </row>
    <row r="44" spans="1:14" ht="18.75" x14ac:dyDescent="0.25">
      <c r="A44" s="76"/>
      <c r="B44" s="21"/>
      <c r="C44" s="21"/>
      <c r="D44" s="81"/>
      <c r="E44" s="62"/>
      <c r="F44" s="21"/>
      <c r="G44" s="62"/>
      <c r="H44" s="76"/>
      <c r="I44" s="21"/>
      <c r="J44" s="21"/>
      <c r="K44" s="81"/>
      <c r="L44" s="62"/>
      <c r="M44" s="21"/>
      <c r="N44" s="62"/>
    </row>
    <row r="45" spans="1:14" ht="18.75" x14ac:dyDescent="0.25">
      <c r="A45" s="76"/>
      <c r="B45" s="21"/>
      <c r="C45" s="21"/>
      <c r="D45" s="81"/>
      <c r="E45" s="62"/>
      <c r="F45" s="21"/>
      <c r="G45" s="62"/>
      <c r="H45" s="76"/>
      <c r="I45" s="21"/>
      <c r="J45" s="21"/>
      <c r="K45" s="81"/>
      <c r="L45" s="62"/>
      <c r="M45" s="21"/>
      <c r="N45" s="62"/>
    </row>
    <row r="46" spans="1:14" ht="18.75" x14ac:dyDescent="0.25">
      <c r="A46" s="76"/>
      <c r="B46" s="21"/>
      <c r="C46" s="21"/>
      <c r="D46" s="81"/>
      <c r="E46" s="62"/>
      <c r="F46" s="21"/>
      <c r="G46" s="62"/>
      <c r="H46" s="76"/>
      <c r="I46" s="21"/>
      <c r="J46" s="21"/>
      <c r="K46" s="81"/>
      <c r="L46" s="62"/>
      <c r="M46" s="21"/>
      <c r="N46" s="62"/>
    </row>
    <row r="47" spans="1:14" ht="18.75" x14ac:dyDescent="0.25">
      <c r="A47" s="76"/>
      <c r="B47" s="21"/>
      <c r="C47" s="21"/>
      <c r="D47" s="81"/>
      <c r="E47" s="62"/>
      <c r="F47" s="21"/>
      <c r="G47" s="62"/>
      <c r="H47" s="76"/>
      <c r="I47" s="21"/>
      <c r="J47" s="21"/>
      <c r="K47" s="81"/>
      <c r="L47" s="62"/>
      <c r="M47" s="21"/>
      <c r="N47" s="62"/>
    </row>
    <row r="48" spans="1:14" ht="18.75" x14ac:dyDescent="0.25">
      <c r="A48" s="76"/>
      <c r="B48" s="21"/>
      <c r="C48" s="21"/>
      <c r="D48" s="81"/>
      <c r="E48" s="62"/>
      <c r="F48" s="21"/>
      <c r="G48" s="62"/>
      <c r="H48" s="76"/>
      <c r="I48" s="21"/>
      <c r="J48" s="21"/>
      <c r="K48" s="81"/>
      <c r="L48" s="62"/>
      <c r="M48" s="21"/>
      <c r="N48" s="62"/>
    </row>
    <row r="49" spans="1:14" ht="18.75" x14ac:dyDescent="0.25">
      <c r="A49" s="76"/>
      <c r="B49" s="21"/>
      <c r="C49" s="21"/>
      <c r="D49" s="81"/>
      <c r="E49" s="62"/>
      <c r="F49" s="21"/>
      <c r="G49" s="62"/>
      <c r="H49" s="76"/>
      <c r="I49" s="21"/>
      <c r="J49" s="21"/>
      <c r="K49" s="81"/>
      <c r="L49" s="62"/>
      <c r="M49" s="21"/>
      <c r="N49" s="62"/>
    </row>
    <row r="50" spans="1:14" ht="18.75" x14ac:dyDescent="0.25">
      <c r="A50" s="76"/>
      <c r="B50" s="21"/>
      <c r="C50" s="21"/>
      <c r="D50" s="81"/>
      <c r="E50" s="62"/>
      <c r="F50" s="21"/>
      <c r="G50" s="62"/>
      <c r="H50" s="76"/>
      <c r="I50" s="21"/>
      <c r="J50" s="21"/>
      <c r="K50" s="81"/>
      <c r="L50" s="62"/>
      <c r="M50" s="21"/>
      <c r="N50" s="62"/>
    </row>
    <row r="51" spans="1:14" ht="18.75" x14ac:dyDescent="0.25">
      <c r="A51" s="76"/>
      <c r="B51" s="21"/>
      <c r="C51" s="21"/>
      <c r="D51" s="81"/>
      <c r="E51" s="62"/>
      <c r="F51" s="21"/>
      <c r="G51" s="62"/>
      <c r="H51" s="76"/>
      <c r="I51" s="21"/>
      <c r="J51" s="21"/>
      <c r="K51" s="81"/>
      <c r="L51" s="62"/>
      <c r="M51" s="21"/>
      <c r="N51" s="62"/>
    </row>
    <row r="52" spans="1:14" ht="18.75" x14ac:dyDescent="0.25">
      <c r="A52" s="76"/>
      <c r="B52" s="21"/>
      <c r="C52" s="21"/>
      <c r="D52" s="81"/>
      <c r="E52" s="62"/>
      <c r="F52" s="21"/>
      <c r="G52" s="62"/>
      <c r="H52" s="76"/>
      <c r="I52" s="21"/>
      <c r="J52" s="21"/>
      <c r="K52" s="81"/>
      <c r="L52" s="62"/>
      <c r="M52" s="21"/>
      <c r="N52" s="62"/>
    </row>
    <row r="53" spans="1:14" ht="18.75" x14ac:dyDescent="0.25">
      <c r="A53" s="76"/>
      <c r="B53" s="21"/>
      <c r="C53" s="21"/>
      <c r="D53" s="81"/>
      <c r="E53" s="62"/>
      <c r="F53" s="21"/>
      <c r="G53" s="62"/>
      <c r="H53" s="76"/>
      <c r="I53" s="21"/>
      <c r="J53" s="21"/>
      <c r="K53" s="81"/>
      <c r="L53" s="62"/>
      <c r="M53" s="21"/>
      <c r="N53" s="62"/>
    </row>
    <row r="54" spans="1:14" ht="18.75" x14ac:dyDescent="0.25">
      <c r="A54" s="76"/>
      <c r="B54" s="21"/>
      <c r="C54" s="21"/>
      <c r="D54" s="81"/>
      <c r="E54" s="62"/>
      <c r="F54" s="21"/>
      <c r="G54" s="62"/>
      <c r="H54" s="76"/>
      <c r="I54" s="21"/>
      <c r="J54" s="21"/>
      <c r="K54" s="81"/>
      <c r="L54" s="62"/>
      <c r="M54" s="21"/>
      <c r="N54" s="62"/>
    </row>
    <row r="55" spans="1:14" ht="18.75" x14ac:dyDescent="0.25">
      <c r="A55" s="76"/>
      <c r="B55" s="21"/>
      <c r="C55" s="21"/>
      <c r="D55" s="81"/>
      <c r="E55" s="62"/>
      <c r="F55" s="21"/>
      <c r="G55" s="62"/>
      <c r="H55" s="76"/>
      <c r="I55" s="21"/>
      <c r="J55" s="21"/>
      <c r="K55" s="81"/>
      <c r="L55" s="62"/>
      <c r="M55" s="21"/>
      <c r="N55" s="62"/>
    </row>
    <row r="56" spans="1:14" ht="18.75" x14ac:dyDescent="0.25">
      <c r="A56" s="76"/>
      <c r="B56" s="21"/>
      <c r="C56" s="21"/>
      <c r="D56" s="81"/>
      <c r="E56" s="62"/>
      <c r="F56" s="21"/>
      <c r="G56" s="62"/>
      <c r="H56" s="76"/>
      <c r="I56" s="21"/>
      <c r="J56" s="21"/>
      <c r="K56" s="81"/>
      <c r="L56" s="62"/>
      <c r="M56" s="21"/>
      <c r="N56" s="62"/>
    </row>
    <row r="57" spans="1:14" ht="18.75" x14ac:dyDescent="0.25">
      <c r="A57" s="76"/>
      <c r="B57" s="21"/>
      <c r="C57" s="21"/>
      <c r="D57" s="81"/>
      <c r="E57" s="62"/>
      <c r="F57" s="21"/>
      <c r="G57" s="62"/>
      <c r="H57" s="76"/>
      <c r="I57" s="21"/>
      <c r="J57" s="21"/>
      <c r="K57" s="81"/>
      <c r="L57" s="62"/>
      <c r="M57" s="21"/>
      <c r="N57" s="62"/>
    </row>
    <row r="58" spans="1:14" ht="18.75" x14ac:dyDescent="0.25">
      <c r="A58" s="76"/>
      <c r="B58" s="21"/>
      <c r="C58" s="21"/>
      <c r="D58" s="81"/>
      <c r="E58" s="62"/>
      <c r="F58" s="21"/>
      <c r="G58" s="62"/>
      <c r="H58" s="76"/>
      <c r="I58" s="21"/>
      <c r="J58" s="21"/>
      <c r="K58" s="81"/>
      <c r="L58" s="62"/>
      <c r="M58" s="21"/>
      <c r="N58" s="62"/>
    </row>
    <row r="59" spans="1:14" ht="18.75" x14ac:dyDescent="0.25">
      <c r="A59" s="76"/>
      <c r="B59" s="21"/>
      <c r="C59" s="21"/>
      <c r="D59" s="81"/>
      <c r="E59" s="62"/>
      <c r="F59" s="21"/>
      <c r="G59" s="62"/>
      <c r="H59" s="76"/>
      <c r="I59" s="21"/>
      <c r="J59" s="21"/>
      <c r="K59" s="81"/>
      <c r="L59" s="62"/>
      <c r="M59" s="21"/>
      <c r="N59" s="62"/>
    </row>
    <row r="60" spans="1:14" ht="18.75" x14ac:dyDescent="0.25">
      <c r="A60" s="76"/>
      <c r="B60" s="21"/>
      <c r="C60" s="21"/>
      <c r="D60" s="81"/>
      <c r="E60" s="62"/>
      <c r="F60" s="21"/>
      <c r="G60" s="62"/>
      <c r="H60" s="76"/>
      <c r="I60" s="21"/>
      <c r="J60" s="21"/>
      <c r="K60" s="81"/>
      <c r="L60" s="62"/>
      <c r="M60" s="21"/>
      <c r="N60" s="62"/>
    </row>
    <row r="61" spans="1:14" ht="18.75" x14ac:dyDescent="0.25">
      <c r="A61" s="76"/>
      <c r="B61" s="21"/>
      <c r="C61" s="21"/>
      <c r="D61" s="81"/>
      <c r="E61" s="62"/>
      <c r="F61" s="21"/>
      <c r="G61" s="62"/>
      <c r="H61" s="76"/>
      <c r="I61" s="21"/>
      <c r="J61" s="21"/>
      <c r="K61" s="81"/>
      <c r="L61" s="62"/>
      <c r="M61" s="21"/>
      <c r="N61" s="62"/>
    </row>
    <row r="62" spans="1:14" ht="18.75" x14ac:dyDescent="0.25">
      <c r="A62" s="76"/>
      <c r="B62" s="21"/>
      <c r="C62" s="21"/>
      <c r="D62" s="81"/>
      <c r="E62" s="62"/>
      <c r="F62" s="21"/>
      <c r="G62" s="62"/>
      <c r="H62" s="76"/>
      <c r="I62" s="21"/>
      <c r="J62" s="21"/>
      <c r="K62" s="81"/>
      <c r="L62" s="62"/>
      <c r="M62" s="21"/>
      <c r="N62" s="62"/>
    </row>
    <row r="63" spans="1:14" ht="18.75" x14ac:dyDescent="0.25">
      <c r="A63" s="76"/>
      <c r="B63" s="21"/>
      <c r="C63" s="21"/>
      <c r="D63" s="81"/>
      <c r="E63" s="62"/>
      <c r="F63" s="21"/>
      <c r="G63" s="62"/>
      <c r="H63" s="76"/>
      <c r="I63" s="21"/>
      <c r="J63" s="21"/>
      <c r="K63" s="81"/>
      <c r="L63" s="62"/>
      <c r="M63" s="21"/>
      <c r="N63" s="62"/>
    </row>
    <row r="64" spans="1:14" ht="18.75" x14ac:dyDescent="0.25">
      <c r="A64" s="76"/>
      <c r="B64" s="21"/>
      <c r="C64" s="21"/>
      <c r="D64" s="81"/>
      <c r="E64" s="62"/>
      <c r="F64" s="21"/>
      <c r="G64" s="62"/>
      <c r="H64" s="76"/>
      <c r="I64" s="21"/>
      <c r="J64" s="21"/>
      <c r="K64" s="81"/>
      <c r="L64" s="62"/>
      <c r="M64" s="21"/>
      <c r="N64" s="62"/>
    </row>
    <row r="65" spans="1:14" ht="18.75" x14ac:dyDescent="0.25">
      <c r="A65" s="76"/>
      <c r="B65" s="21"/>
      <c r="C65" s="21"/>
      <c r="D65" s="81"/>
      <c r="E65" s="62"/>
      <c r="F65" s="21"/>
      <c r="G65" s="62"/>
      <c r="H65" s="76"/>
      <c r="I65" s="21"/>
      <c r="J65" s="21"/>
      <c r="K65" s="81"/>
      <c r="L65" s="62"/>
      <c r="M65" s="21"/>
      <c r="N65" s="62"/>
    </row>
    <row r="66" spans="1:14" ht="18.75" x14ac:dyDescent="0.25">
      <c r="A66" s="76"/>
      <c r="B66" s="21"/>
      <c r="C66" s="21"/>
      <c r="D66" s="81"/>
      <c r="E66" s="62"/>
      <c r="F66" s="21"/>
      <c r="G66" s="62"/>
      <c r="H66" s="76"/>
      <c r="I66" s="21"/>
      <c r="J66" s="21"/>
      <c r="K66" s="81"/>
      <c r="L66" s="62"/>
      <c r="M66" s="21"/>
      <c r="N66" s="62"/>
    </row>
    <row r="67" spans="1:14" ht="18.75" x14ac:dyDescent="0.25">
      <c r="A67" s="76"/>
      <c r="B67" s="21"/>
      <c r="C67" s="21"/>
      <c r="D67" s="81"/>
      <c r="E67" s="62"/>
      <c r="F67" s="21"/>
      <c r="G67" s="62"/>
      <c r="H67" s="76"/>
      <c r="I67" s="21"/>
      <c r="J67" s="21"/>
      <c r="K67" s="81"/>
      <c r="L67" s="62"/>
      <c r="M67" s="21"/>
      <c r="N67" s="62"/>
    </row>
    <row r="68" spans="1:14" ht="18.75" x14ac:dyDescent="0.25">
      <c r="A68" s="76"/>
      <c r="B68" s="21"/>
      <c r="C68" s="21"/>
      <c r="D68" s="81"/>
      <c r="E68" s="62"/>
      <c r="F68" s="21"/>
      <c r="G68" s="62"/>
      <c r="H68" s="76"/>
      <c r="I68" s="21"/>
      <c r="J68" s="21"/>
      <c r="K68" s="81"/>
      <c r="L68" s="62"/>
      <c r="M68" s="21"/>
      <c r="N68" s="62"/>
    </row>
    <row r="69" spans="1:14" ht="18.75" x14ac:dyDescent="0.25">
      <c r="A69" s="76"/>
      <c r="B69" s="21"/>
      <c r="C69" s="21"/>
      <c r="D69" s="81"/>
      <c r="E69" s="62"/>
      <c r="F69" s="21"/>
      <c r="G69" s="62"/>
      <c r="H69" s="76"/>
      <c r="I69" s="21"/>
      <c r="J69" s="21"/>
      <c r="K69" s="81"/>
      <c r="L69" s="62"/>
      <c r="M69" s="21"/>
      <c r="N69" s="62"/>
    </row>
    <row r="70" spans="1:14" ht="18.75" x14ac:dyDescent="0.25">
      <c r="A70" s="76"/>
      <c r="B70" s="21"/>
      <c r="C70" s="21"/>
      <c r="D70" s="81"/>
      <c r="E70" s="62"/>
      <c r="F70" s="21"/>
      <c r="G70" s="62"/>
      <c r="H70" s="76"/>
      <c r="I70" s="21"/>
      <c r="J70" s="21"/>
      <c r="K70" s="81"/>
      <c r="L70" s="62"/>
      <c r="M70" s="21"/>
      <c r="N70" s="62"/>
    </row>
    <row r="71" spans="1:14" ht="18.75" x14ac:dyDescent="0.25">
      <c r="A71" s="76"/>
      <c r="B71" s="21"/>
      <c r="C71" s="21"/>
      <c r="D71" s="81"/>
      <c r="E71" s="62"/>
      <c r="F71" s="21"/>
      <c r="G71" s="62"/>
      <c r="H71" s="76"/>
      <c r="I71" s="21"/>
      <c r="J71" s="21"/>
      <c r="K71" s="81"/>
      <c r="L71" s="62"/>
      <c r="M71" s="21"/>
      <c r="N71" s="62"/>
    </row>
    <row r="72" spans="1:14" ht="18.75" x14ac:dyDescent="0.25">
      <c r="A72" s="76"/>
      <c r="B72" s="21"/>
      <c r="C72" s="21"/>
      <c r="D72" s="81"/>
      <c r="E72" s="62"/>
      <c r="F72" s="21"/>
      <c r="G72" s="62"/>
      <c r="H72" s="76"/>
      <c r="I72" s="21"/>
      <c r="J72" s="21"/>
      <c r="K72" s="81"/>
      <c r="L72" s="62"/>
      <c r="M72" s="21"/>
      <c r="N72" s="62"/>
    </row>
    <row r="73" spans="1:14" ht="18.75" x14ac:dyDescent="0.25">
      <c r="A73" s="76"/>
      <c r="B73" s="21"/>
      <c r="C73" s="21"/>
      <c r="D73" s="81"/>
      <c r="E73" s="62"/>
      <c r="F73" s="21"/>
      <c r="G73" s="62"/>
      <c r="H73" s="76"/>
      <c r="I73" s="21"/>
      <c r="J73" s="21"/>
      <c r="K73" s="81"/>
      <c r="L73" s="62"/>
      <c r="M73" s="21"/>
      <c r="N73" s="62"/>
    </row>
    <row r="74" spans="1:14" ht="18.75" x14ac:dyDescent="0.25">
      <c r="A74" s="76"/>
      <c r="B74" s="21"/>
      <c r="C74" s="21"/>
      <c r="D74" s="81"/>
      <c r="E74" s="62"/>
      <c r="F74" s="21"/>
      <c r="G74" s="62"/>
      <c r="H74" s="76"/>
      <c r="I74" s="21"/>
      <c r="J74" s="21"/>
      <c r="K74" s="81"/>
      <c r="L74" s="62"/>
      <c r="M74" s="21"/>
      <c r="N74" s="62"/>
    </row>
    <row r="75" spans="1:14" ht="18.75" x14ac:dyDescent="0.25">
      <c r="A75" s="76"/>
      <c r="B75" s="21"/>
      <c r="C75" s="21"/>
      <c r="D75" s="81"/>
      <c r="E75" s="62"/>
      <c r="F75" s="21"/>
      <c r="G75" s="62"/>
      <c r="H75" s="76"/>
      <c r="I75" s="21"/>
      <c r="J75" s="21"/>
      <c r="K75" s="81"/>
      <c r="L75" s="62"/>
      <c r="M75" s="21"/>
      <c r="N75" s="62"/>
    </row>
    <row r="76" spans="1:14" ht="18.75" x14ac:dyDescent="0.25">
      <c r="A76" s="76"/>
      <c r="B76" s="21"/>
      <c r="C76" s="21"/>
      <c r="D76" s="81"/>
      <c r="E76" s="62"/>
      <c r="F76" s="21"/>
      <c r="G76" s="62"/>
      <c r="H76" s="76"/>
      <c r="I76" s="21"/>
      <c r="J76" s="21"/>
      <c r="K76" s="81"/>
      <c r="L76" s="62"/>
      <c r="M76" s="21"/>
      <c r="N76" s="62"/>
    </row>
    <row r="77" spans="1:14" ht="18.75" x14ac:dyDescent="0.25">
      <c r="A77" s="64"/>
      <c r="B77" s="21"/>
      <c r="C77" s="21"/>
      <c r="D77" s="81"/>
      <c r="E77" s="62"/>
      <c r="F77" s="21"/>
      <c r="G77" s="62"/>
      <c r="H77" s="76"/>
      <c r="I77" s="21"/>
      <c r="J77" s="21"/>
      <c r="K77" s="81"/>
      <c r="L77" s="62"/>
      <c r="M77" s="21"/>
      <c r="N77" s="62"/>
    </row>
    <row r="78" spans="1:14" ht="18.75" x14ac:dyDescent="0.25">
      <c r="A78" s="64"/>
      <c r="B78" s="21"/>
      <c r="C78" s="21"/>
      <c r="D78" s="81"/>
      <c r="E78" s="62"/>
      <c r="F78" s="21"/>
      <c r="G78" s="62"/>
      <c r="H78" s="76"/>
      <c r="I78" s="21"/>
      <c r="J78" s="21"/>
      <c r="K78" s="81"/>
      <c r="L78" s="62"/>
      <c r="M78" s="21"/>
      <c r="N78" s="62"/>
    </row>
    <row r="79" spans="1:14" ht="18.75" x14ac:dyDescent="0.25">
      <c r="A79" s="64"/>
      <c r="B79" s="21"/>
      <c r="C79" s="21"/>
      <c r="D79" s="81"/>
      <c r="E79" s="62"/>
      <c r="F79" s="21"/>
      <c r="G79" s="62"/>
      <c r="H79" s="76"/>
      <c r="I79" s="21"/>
      <c r="J79" s="21"/>
      <c r="K79" s="81"/>
      <c r="L79" s="62"/>
      <c r="M79" s="21"/>
      <c r="N79" s="62"/>
    </row>
    <row r="80" spans="1:14" ht="18.75" x14ac:dyDescent="0.25">
      <c r="A80" s="64"/>
      <c r="B80" s="21"/>
      <c r="C80" s="21"/>
      <c r="D80" s="81"/>
      <c r="E80" s="62"/>
      <c r="F80" s="21"/>
      <c r="G80" s="62"/>
      <c r="H80" s="76"/>
      <c r="I80" s="21"/>
      <c r="J80" s="21"/>
      <c r="K80" s="81"/>
      <c r="L80" s="62"/>
      <c r="M80" s="21"/>
      <c r="N80" s="62"/>
    </row>
    <row r="81" spans="1:14" ht="18.75" x14ac:dyDescent="0.25">
      <c r="A81" s="64"/>
      <c r="B81" s="21"/>
      <c r="C81" s="21"/>
      <c r="D81" s="81"/>
      <c r="E81" s="62"/>
      <c r="F81" s="21"/>
      <c r="G81" s="62"/>
      <c r="H81" s="76"/>
      <c r="I81" s="21"/>
      <c r="J81" s="21"/>
      <c r="K81" s="81"/>
      <c r="L81" s="62"/>
      <c r="M81" s="21"/>
      <c r="N81" s="62"/>
    </row>
    <row r="82" spans="1:14" ht="18.75" x14ac:dyDescent="0.25">
      <c r="A82" s="64"/>
      <c r="B82" s="21"/>
      <c r="C82" s="21"/>
      <c r="D82" s="81"/>
      <c r="E82" s="62"/>
      <c r="F82" s="21"/>
      <c r="G82" s="62"/>
      <c r="H82" s="76"/>
      <c r="I82" s="21"/>
      <c r="J82" s="21"/>
      <c r="K82" s="81"/>
      <c r="L82" s="62"/>
      <c r="M82" s="21"/>
      <c r="N82" s="62"/>
    </row>
    <row r="83" spans="1:14" ht="18.75" x14ac:dyDescent="0.25">
      <c r="A83" s="64"/>
      <c r="B83" s="21"/>
      <c r="C83" s="21"/>
      <c r="D83" s="81"/>
      <c r="E83" s="62"/>
      <c r="F83" s="21"/>
      <c r="G83" s="62"/>
      <c r="H83" s="76"/>
      <c r="I83" s="21"/>
      <c r="J83" s="21"/>
      <c r="K83" s="81"/>
      <c r="L83" s="62"/>
      <c r="M83" s="21"/>
      <c r="N83" s="62"/>
    </row>
    <row r="84" spans="1:14" ht="18.75" x14ac:dyDescent="0.25">
      <c r="A84" s="64"/>
      <c r="B84" s="21"/>
      <c r="C84" s="21"/>
      <c r="D84" s="81"/>
      <c r="E84" s="62"/>
      <c r="F84" s="21"/>
      <c r="G84" s="62"/>
      <c r="H84" s="76"/>
      <c r="I84" s="21"/>
      <c r="J84" s="21"/>
      <c r="K84" s="81"/>
      <c r="L84" s="62"/>
      <c r="M84" s="21"/>
      <c r="N84" s="62"/>
    </row>
    <row r="85" spans="1:14" ht="18.75" x14ac:dyDescent="0.25">
      <c r="A85" s="64"/>
      <c r="B85" s="21"/>
      <c r="C85" s="21"/>
      <c r="D85" s="81"/>
      <c r="E85" s="62"/>
      <c r="F85" s="21"/>
      <c r="G85" s="62"/>
      <c r="H85" s="76"/>
      <c r="I85" s="21"/>
      <c r="J85" s="21"/>
      <c r="K85" s="81"/>
      <c r="L85" s="62"/>
      <c r="M85" s="21"/>
      <c r="N85" s="62"/>
    </row>
    <row r="86" spans="1:14" ht="18.75" x14ac:dyDescent="0.25">
      <c r="A86" s="64"/>
      <c r="B86" s="21"/>
      <c r="C86" s="21"/>
      <c r="D86" s="81"/>
      <c r="E86" s="62"/>
      <c r="F86" s="21"/>
      <c r="G86" s="62"/>
      <c r="H86" s="76"/>
      <c r="I86" s="21"/>
      <c r="J86" s="21"/>
      <c r="K86" s="81"/>
      <c r="L86" s="62"/>
      <c r="M86" s="21"/>
      <c r="N86" s="62"/>
    </row>
    <row r="87" spans="1:14" ht="18.75" x14ac:dyDescent="0.25">
      <c r="A87" s="64"/>
      <c r="B87" s="21"/>
      <c r="C87" s="21"/>
      <c r="D87" s="81"/>
      <c r="E87" s="62"/>
      <c r="F87" s="21"/>
      <c r="G87" s="62"/>
      <c r="H87" s="76"/>
      <c r="I87" s="21"/>
      <c r="J87" s="21"/>
      <c r="K87" s="81"/>
      <c r="L87" s="62"/>
      <c r="M87" s="21"/>
      <c r="N87" s="62"/>
    </row>
    <row r="88" spans="1:14" ht="18.75" x14ac:dyDescent="0.25">
      <c r="A88" s="64"/>
      <c r="B88" s="21"/>
      <c r="C88" s="21"/>
      <c r="D88" s="81"/>
      <c r="E88" s="62"/>
      <c r="F88" s="21"/>
      <c r="G88" s="62"/>
      <c r="H88" s="76"/>
      <c r="I88" s="21"/>
      <c r="J88" s="21"/>
      <c r="K88" s="81"/>
      <c r="L88" s="62"/>
      <c r="M88" s="21"/>
      <c r="N88" s="62"/>
    </row>
    <row r="89" spans="1:14" ht="18.75" x14ac:dyDescent="0.25">
      <c r="A89" s="64"/>
      <c r="B89" s="21"/>
      <c r="C89" s="21"/>
      <c r="D89" s="81"/>
      <c r="E89" s="62"/>
      <c r="F89" s="21"/>
      <c r="G89" s="62"/>
      <c r="H89" s="76"/>
      <c r="I89" s="21"/>
      <c r="J89" s="21"/>
      <c r="K89" s="81"/>
      <c r="L89" s="62"/>
      <c r="M89" s="21"/>
      <c r="N89" s="62"/>
    </row>
    <row r="90" spans="1:14" ht="18.75" x14ac:dyDescent="0.25">
      <c r="A90" s="64"/>
      <c r="B90" s="21"/>
      <c r="C90" s="21"/>
      <c r="D90" s="81"/>
      <c r="E90" s="62"/>
      <c r="F90" s="21"/>
      <c r="G90" s="62"/>
      <c r="H90" s="76"/>
      <c r="I90" s="21"/>
      <c r="J90" s="21"/>
      <c r="K90" s="81"/>
      <c r="L90" s="62"/>
      <c r="M90" s="21"/>
      <c r="N90" s="62"/>
    </row>
    <row r="91" spans="1:14" ht="18.75" x14ac:dyDescent="0.25">
      <c r="A91" s="64"/>
      <c r="B91" s="21"/>
      <c r="C91" s="21"/>
      <c r="D91" s="81"/>
      <c r="E91" s="62"/>
      <c r="F91" s="21"/>
      <c r="G91" s="62"/>
      <c r="H91" s="76"/>
      <c r="I91" s="21"/>
      <c r="J91" s="21"/>
      <c r="K91" s="81"/>
      <c r="L91" s="62"/>
      <c r="M91" s="21"/>
      <c r="N91" s="62"/>
    </row>
    <row r="92" spans="1:14" ht="18.75" x14ac:dyDescent="0.25">
      <c r="A92" s="64"/>
      <c r="B92" s="21"/>
      <c r="C92" s="21"/>
      <c r="D92" s="81"/>
      <c r="E92" s="62"/>
      <c r="F92" s="21"/>
      <c r="G92" s="62"/>
      <c r="H92" s="76"/>
      <c r="I92" s="21"/>
      <c r="J92" s="21"/>
      <c r="K92" s="81"/>
      <c r="L92" s="62"/>
      <c r="M92" s="21"/>
      <c r="N92" s="62"/>
    </row>
    <row r="93" spans="1:14" ht="18.75" x14ac:dyDescent="0.25">
      <c r="A93" s="64"/>
      <c r="B93" s="21"/>
      <c r="C93" s="21"/>
      <c r="D93" s="81"/>
      <c r="E93" s="62"/>
      <c r="F93" s="21"/>
      <c r="G93" s="62"/>
      <c r="H93" s="76"/>
      <c r="I93" s="21"/>
      <c r="J93" s="21"/>
      <c r="K93" s="81"/>
      <c r="L93" s="62"/>
      <c r="M93" s="21"/>
      <c r="N93" s="62"/>
    </row>
    <row r="94" spans="1:14" ht="18.75" x14ac:dyDescent="0.25">
      <c r="A94" s="64"/>
      <c r="B94" s="21"/>
      <c r="C94" s="21"/>
      <c r="D94" s="81"/>
      <c r="E94" s="62"/>
      <c r="F94" s="21"/>
      <c r="G94" s="62"/>
      <c r="H94" s="76"/>
      <c r="I94" s="21"/>
      <c r="J94" s="21"/>
      <c r="K94" s="81"/>
      <c r="L94" s="62"/>
      <c r="M94" s="21"/>
      <c r="N94" s="62"/>
    </row>
    <row r="95" spans="1:14" ht="18.75" x14ac:dyDescent="0.25">
      <c r="A95" s="64"/>
      <c r="B95" s="21"/>
      <c r="C95" s="21"/>
      <c r="D95" s="81"/>
      <c r="E95" s="62"/>
      <c r="F95" s="21"/>
      <c r="G95" s="62"/>
      <c r="H95" s="76"/>
      <c r="I95" s="21"/>
      <c r="J95" s="21"/>
      <c r="K95" s="81"/>
      <c r="L95" s="62"/>
      <c r="M95" s="21"/>
      <c r="N95" s="62"/>
    </row>
    <row r="96" spans="1:14" ht="18.75" x14ac:dyDescent="0.25">
      <c r="A96" s="64"/>
      <c r="B96" s="21"/>
      <c r="C96" s="21"/>
      <c r="D96" s="81"/>
      <c r="E96" s="62"/>
      <c r="F96" s="21"/>
      <c r="G96" s="62"/>
      <c r="H96" s="76"/>
      <c r="I96" s="21"/>
      <c r="J96" s="21"/>
      <c r="K96" s="81"/>
      <c r="L96" s="62"/>
      <c r="M96" s="21"/>
      <c r="N96" s="62"/>
    </row>
    <row r="97" spans="1:14" ht="18.75" x14ac:dyDescent="0.25">
      <c r="A97" s="64"/>
      <c r="B97" s="21"/>
      <c r="C97" s="21"/>
      <c r="D97" s="81"/>
      <c r="E97" s="62"/>
      <c r="F97" s="21"/>
      <c r="G97" s="62"/>
      <c r="H97" s="76"/>
      <c r="I97" s="21"/>
      <c r="J97" s="21"/>
      <c r="K97" s="81"/>
      <c r="L97" s="62"/>
      <c r="M97" s="21"/>
      <c r="N97" s="62"/>
    </row>
    <row r="98" spans="1:14" ht="18.75" x14ac:dyDescent="0.25">
      <c r="A98" s="64"/>
      <c r="B98" s="21"/>
      <c r="C98" s="21"/>
      <c r="D98" s="81"/>
      <c r="E98" s="62"/>
      <c r="F98" s="21"/>
      <c r="G98" s="62"/>
      <c r="H98" s="76"/>
      <c r="I98" s="21"/>
      <c r="J98" s="21"/>
      <c r="K98" s="81"/>
      <c r="L98" s="62"/>
      <c r="M98" s="21"/>
      <c r="N98" s="62"/>
    </row>
    <row r="99" spans="1:14" ht="18.75" x14ac:dyDescent="0.25">
      <c r="A99" s="64"/>
      <c r="B99" s="21"/>
      <c r="C99" s="21"/>
      <c r="D99" s="81"/>
      <c r="E99" s="62"/>
      <c r="F99" s="21"/>
      <c r="G99" s="62"/>
      <c r="H99" s="76"/>
      <c r="I99" s="21"/>
      <c r="J99" s="21"/>
      <c r="K99" s="81"/>
      <c r="L99" s="62"/>
      <c r="M99" s="21"/>
      <c r="N99" s="62"/>
    </row>
    <row r="100" spans="1:14" ht="18.75" x14ac:dyDescent="0.25">
      <c r="A100" s="64"/>
      <c r="B100" s="21"/>
      <c r="C100" s="21"/>
      <c r="D100" s="81"/>
      <c r="E100" s="62"/>
      <c r="F100" s="21"/>
      <c r="G100" s="62"/>
      <c r="H100" s="76"/>
      <c r="I100" s="21"/>
      <c r="J100" s="21"/>
      <c r="K100" s="81"/>
      <c r="L100" s="62"/>
      <c r="M100" s="21"/>
      <c r="N100" s="62"/>
    </row>
    <row r="101" spans="1:14" ht="18.75" x14ac:dyDescent="0.25">
      <c r="A101" s="64"/>
      <c r="B101" s="21"/>
      <c r="C101" s="21"/>
      <c r="D101" s="81"/>
      <c r="E101" s="62"/>
      <c r="F101" s="21"/>
      <c r="G101" s="62"/>
      <c r="H101" s="76"/>
      <c r="I101" s="21"/>
      <c r="J101" s="21"/>
      <c r="K101" s="81"/>
      <c r="L101" s="62"/>
      <c r="M101" s="21"/>
      <c r="N101" s="62"/>
    </row>
    <row r="102" spans="1:14" ht="18.75" x14ac:dyDescent="0.25">
      <c r="A102" s="64"/>
      <c r="B102" s="21"/>
      <c r="C102" s="21"/>
      <c r="D102" s="81"/>
      <c r="E102" s="62"/>
      <c r="F102" s="21"/>
      <c r="G102" s="62"/>
      <c r="H102" s="76"/>
      <c r="I102" s="21"/>
      <c r="J102" s="21"/>
      <c r="K102" s="81"/>
      <c r="L102" s="62"/>
      <c r="M102" s="21"/>
      <c r="N102" s="62"/>
    </row>
    <row r="103" spans="1:14" ht="18.75" x14ac:dyDescent="0.25">
      <c r="A103" s="64"/>
      <c r="B103" s="21"/>
      <c r="C103" s="21"/>
      <c r="D103" s="81"/>
      <c r="E103" s="62"/>
      <c r="F103" s="21"/>
      <c r="G103" s="62"/>
      <c r="H103" s="76"/>
      <c r="I103" s="21"/>
      <c r="J103" s="21"/>
      <c r="K103" s="81"/>
      <c r="L103" s="62"/>
      <c r="M103" s="21"/>
      <c r="N103" s="62"/>
    </row>
    <row r="104" spans="1:14" ht="18.75" x14ac:dyDescent="0.25">
      <c r="A104" s="64"/>
      <c r="B104" s="21"/>
      <c r="C104" s="21"/>
      <c r="D104" s="81"/>
      <c r="E104" s="62"/>
      <c r="F104" s="21"/>
      <c r="G104" s="62"/>
      <c r="H104" s="76"/>
      <c r="I104" s="21"/>
      <c r="J104" s="21"/>
      <c r="K104" s="81"/>
      <c r="L104" s="62"/>
      <c r="M104" s="21"/>
      <c r="N104" s="62"/>
    </row>
    <row r="105" spans="1:14" ht="18.75" x14ac:dyDescent="0.25">
      <c r="A105" s="64"/>
      <c r="B105" s="21"/>
      <c r="C105" s="21"/>
      <c r="D105" s="81"/>
      <c r="E105" s="62"/>
      <c r="F105" s="21"/>
      <c r="G105" s="62"/>
      <c r="H105" s="76"/>
      <c r="I105" s="21"/>
      <c r="J105" s="21"/>
      <c r="K105" s="81"/>
      <c r="L105" s="62"/>
      <c r="M105" s="21"/>
      <c r="N105" s="62"/>
    </row>
    <row r="106" spans="1:14" ht="18.75" x14ac:dyDescent="0.25">
      <c r="A106" s="64"/>
      <c r="B106" s="21"/>
      <c r="C106" s="21"/>
      <c r="D106" s="81"/>
      <c r="E106" s="62"/>
      <c r="F106" s="21"/>
      <c r="G106" s="62"/>
      <c r="H106" s="76"/>
      <c r="I106" s="21"/>
      <c r="J106" s="21"/>
      <c r="K106" s="81"/>
      <c r="L106" s="62"/>
      <c r="M106" s="21"/>
      <c r="N106" s="62"/>
    </row>
    <row r="107" spans="1:14" ht="18.75" x14ac:dyDescent="0.25">
      <c r="A107" s="64"/>
      <c r="B107" s="21"/>
      <c r="C107" s="21"/>
      <c r="D107" s="81"/>
      <c r="E107" s="62"/>
      <c r="F107" s="21"/>
      <c r="G107" s="62"/>
      <c r="H107" s="76"/>
      <c r="I107" s="21"/>
      <c r="J107" s="21"/>
      <c r="K107" s="81"/>
      <c r="L107" s="62"/>
      <c r="M107" s="21"/>
      <c r="N107" s="62"/>
    </row>
    <row r="108" spans="1:14" ht="18.75" x14ac:dyDescent="0.25">
      <c r="A108" s="64"/>
      <c r="B108" s="21"/>
      <c r="C108" s="21"/>
      <c r="D108" s="81"/>
      <c r="E108" s="62"/>
      <c r="F108" s="21"/>
      <c r="G108" s="62"/>
      <c r="H108" s="76"/>
      <c r="I108" s="21"/>
      <c r="J108" s="21"/>
      <c r="K108" s="81"/>
      <c r="L108" s="62"/>
      <c r="M108" s="21"/>
      <c r="N108" s="62"/>
    </row>
    <row r="109" spans="1:14" ht="18.75" x14ac:dyDescent="0.25">
      <c r="A109" s="64"/>
      <c r="B109" s="21"/>
      <c r="C109" s="21"/>
      <c r="D109" s="81"/>
      <c r="E109" s="62"/>
      <c r="F109" s="21"/>
      <c r="G109" s="62"/>
      <c r="H109" s="76"/>
      <c r="I109" s="21"/>
      <c r="J109" s="21"/>
      <c r="K109" s="81"/>
      <c r="L109" s="62"/>
      <c r="M109" s="21"/>
      <c r="N109" s="62"/>
    </row>
    <row r="110" spans="1:14" ht="18.75" x14ac:dyDescent="0.25">
      <c r="A110" s="64"/>
      <c r="B110" s="21"/>
      <c r="C110" s="21"/>
      <c r="D110" s="81"/>
      <c r="E110" s="62"/>
      <c r="F110" s="21"/>
      <c r="G110" s="62"/>
      <c r="H110" s="76"/>
      <c r="I110" s="21"/>
      <c r="J110" s="21"/>
      <c r="K110" s="81"/>
      <c r="L110" s="62"/>
      <c r="M110" s="21"/>
      <c r="N110" s="62"/>
    </row>
    <row r="111" spans="1:14" ht="18.75" x14ac:dyDescent="0.25">
      <c r="A111" s="64"/>
      <c r="B111" s="21"/>
      <c r="C111" s="21"/>
      <c r="D111" s="81"/>
      <c r="E111" s="62"/>
      <c r="F111" s="21"/>
      <c r="G111" s="62"/>
      <c r="H111" s="76"/>
      <c r="I111" s="21"/>
      <c r="J111" s="21"/>
      <c r="K111" s="81"/>
      <c r="L111" s="62"/>
      <c r="M111" s="21"/>
      <c r="N111" s="62"/>
    </row>
    <row r="112" spans="1:14" ht="18.75" x14ac:dyDescent="0.25">
      <c r="A112" s="64"/>
      <c r="B112" s="21"/>
      <c r="C112" s="21"/>
      <c r="D112" s="81"/>
      <c r="E112" s="62"/>
      <c r="F112" s="21"/>
      <c r="G112" s="62"/>
      <c r="H112" s="76"/>
      <c r="I112" s="21"/>
      <c r="J112" s="21"/>
      <c r="K112" s="81"/>
      <c r="L112" s="62"/>
      <c r="M112" s="21"/>
      <c r="N112" s="62"/>
    </row>
    <row r="113" spans="1:14" ht="18.75" x14ac:dyDescent="0.25">
      <c r="A113" s="64"/>
      <c r="B113" s="21"/>
      <c r="C113" s="21"/>
      <c r="D113" s="81"/>
      <c r="E113" s="62"/>
      <c r="F113" s="21"/>
      <c r="G113" s="62"/>
      <c r="H113" s="76"/>
      <c r="I113" s="21"/>
      <c r="J113" s="21"/>
      <c r="K113" s="81"/>
      <c r="L113" s="62"/>
      <c r="M113" s="21"/>
      <c r="N113" s="62"/>
    </row>
    <row r="114" spans="1:14" ht="18.75" x14ac:dyDescent="0.25">
      <c r="A114" s="64"/>
      <c r="B114" s="21"/>
      <c r="C114" s="21"/>
      <c r="D114" s="81"/>
      <c r="E114" s="62"/>
      <c r="F114" s="21"/>
      <c r="G114" s="62"/>
      <c r="H114" s="76"/>
      <c r="I114" s="21"/>
      <c r="J114" s="21"/>
      <c r="K114" s="81"/>
      <c r="L114" s="62"/>
      <c r="M114" s="21"/>
      <c r="N114" s="62"/>
    </row>
    <row r="115" spans="1:14" ht="18.75" x14ac:dyDescent="0.25">
      <c r="A115" s="64"/>
      <c r="B115" s="21"/>
      <c r="C115" s="21"/>
      <c r="D115" s="81"/>
      <c r="E115" s="62"/>
      <c r="F115" s="21"/>
      <c r="G115" s="62"/>
      <c r="H115" s="76"/>
      <c r="I115" s="21"/>
      <c r="J115" s="21"/>
      <c r="K115" s="81"/>
      <c r="L115" s="62"/>
      <c r="M115" s="21"/>
      <c r="N115" s="62"/>
    </row>
    <row r="116" spans="1:14" ht="18.75" x14ac:dyDescent="0.25">
      <c r="A116" s="64"/>
      <c r="B116" s="21"/>
      <c r="C116" s="21"/>
      <c r="D116" s="81"/>
      <c r="E116" s="62"/>
      <c r="F116" s="21"/>
      <c r="G116" s="62"/>
      <c r="H116" s="76"/>
      <c r="I116" s="21"/>
      <c r="J116" s="21"/>
      <c r="K116" s="81"/>
      <c r="L116" s="62"/>
      <c r="M116" s="21"/>
      <c r="N116" s="62"/>
    </row>
    <row r="117" spans="1:14" ht="18.75" x14ac:dyDescent="0.25">
      <c r="A117" s="64"/>
      <c r="B117" s="21"/>
      <c r="C117" s="21"/>
      <c r="D117" s="81"/>
      <c r="E117" s="62"/>
      <c r="F117" s="21"/>
      <c r="G117" s="62"/>
      <c r="H117" s="76"/>
      <c r="I117" s="21"/>
      <c r="J117" s="21"/>
      <c r="K117" s="81"/>
      <c r="L117" s="62"/>
      <c r="M117" s="21"/>
      <c r="N117" s="62"/>
    </row>
    <row r="118" spans="1:14" ht="18.75" x14ac:dyDescent="0.25">
      <c r="A118" s="64"/>
      <c r="B118" s="21"/>
      <c r="C118" s="21"/>
      <c r="D118" s="81"/>
      <c r="E118" s="62"/>
      <c r="F118" s="21"/>
      <c r="G118" s="62"/>
      <c r="H118" s="76"/>
      <c r="I118" s="21"/>
      <c r="J118" s="21"/>
      <c r="K118" s="81"/>
      <c r="L118" s="62"/>
      <c r="M118" s="21"/>
      <c r="N118" s="62"/>
    </row>
    <row r="119" spans="1:14" ht="18.75" x14ac:dyDescent="0.25">
      <c r="A119" s="64"/>
      <c r="B119" s="21"/>
      <c r="C119" s="21"/>
      <c r="D119" s="81"/>
      <c r="E119" s="62"/>
      <c r="F119" s="21"/>
      <c r="G119" s="62"/>
      <c r="H119" s="76"/>
      <c r="I119" s="21"/>
      <c r="J119" s="21"/>
      <c r="K119" s="81"/>
      <c r="L119" s="62"/>
      <c r="M119" s="21"/>
      <c r="N119" s="62"/>
    </row>
    <row r="120" spans="1:14" ht="18.75" x14ac:dyDescent="0.25">
      <c r="A120" s="64"/>
      <c r="B120" s="21"/>
      <c r="C120" s="21"/>
      <c r="D120" s="81"/>
      <c r="E120" s="62"/>
      <c r="F120" s="21"/>
      <c r="G120" s="62"/>
      <c r="H120" s="76"/>
      <c r="I120" s="21"/>
      <c r="J120" s="21"/>
      <c r="K120" s="81"/>
      <c r="L120" s="62"/>
      <c r="M120" s="21"/>
      <c r="N120" s="62"/>
    </row>
    <row r="121" spans="1:14" ht="18.75" x14ac:dyDescent="0.25">
      <c r="A121" s="64"/>
      <c r="B121" s="21"/>
      <c r="C121" s="21"/>
      <c r="D121" s="81"/>
      <c r="E121" s="62"/>
      <c r="F121" s="21"/>
      <c r="G121" s="62"/>
      <c r="H121" s="76"/>
      <c r="I121" s="21"/>
      <c r="J121" s="21"/>
      <c r="K121" s="81"/>
      <c r="L121" s="62"/>
      <c r="M121" s="21"/>
      <c r="N121" s="62"/>
    </row>
    <row r="122" spans="1:14" ht="18.75" x14ac:dyDescent="0.25">
      <c r="A122" s="64"/>
      <c r="B122" s="21"/>
      <c r="C122" s="21"/>
      <c r="D122" s="81"/>
      <c r="E122" s="62"/>
      <c r="F122" s="21"/>
      <c r="G122" s="62"/>
      <c r="H122" s="76"/>
      <c r="I122" s="21"/>
      <c r="J122" s="21"/>
      <c r="K122" s="81"/>
      <c r="L122" s="62"/>
      <c r="M122" s="21"/>
      <c r="N122" s="62"/>
    </row>
    <row r="123" spans="1:14" ht="18.75" x14ac:dyDescent="0.25">
      <c r="A123" s="64"/>
      <c r="B123" s="21"/>
      <c r="C123" s="21"/>
      <c r="D123" s="81"/>
      <c r="E123" s="62"/>
      <c r="F123" s="21"/>
      <c r="G123" s="62"/>
      <c r="H123" s="76"/>
      <c r="I123" s="21"/>
      <c r="J123" s="21"/>
      <c r="K123" s="81"/>
      <c r="L123" s="62"/>
      <c r="M123" s="21"/>
      <c r="N123" s="62"/>
    </row>
    <row r="124" spans="1:14" ht="18.75" x14ac:dyDescent="0.25">
      <c r="A124" s="64"/>
      <c r="B124" s="21"/>
      <c r="C124" s="21"/>
      <c r="D124" s="81"/>
      <c r="E124" s="62"/>
      <c r="F124" s="21"/>
      <c r="G124" s="62"/>
      <c r="H124" s="76"/>
      <c r="I124" s="21"/>
      <c r="J124" s="21"/>
      <c r="K124" s="81"/>
      <c r="L124" s="62"/>
      <c r="M124" s="21"/>
      <c r="N124" s="62"/>
    </row>
    <row r="125" spans="1:14" ht="18.75" x14ac:dyDescent="0.25">
      <c r="A125" s="64"/>
      <c r="B125" s="21"/>
      <c r="C125" s="21"/>
      <c r="D125" s="81"/>
      <c r="E125" s="62"/>
      <c r="F125" s="21"/>
      <c r="G125" s="62"/>
      <c r="H125" s="76"/>
      <c r="I125" s="21"/>
      <c r="J125" s="21"/>
      <c r="K125" s="81"/>
      <c r="L125" s="62"/>
      <c r="M125" s="21"/>
      <c r="N125" s="62"/>
    </row>
    <row r="126" spans="1:14" ht="18.75" x14ac:dyDescent="0.25">
      <c r="A126" s="64"/>
      <c r="B126" s="21"/>
      <c r="C126" s="21"/>
      <c r="D126" s="81"/>
      <c r="E126" s="62"/>
      <c r="F126" s="21"/>
      <c r="G126" s="62"/>
      <c r="H126" s="76"/>
      <c r="I126" s="21"/>
      <c r="J126" s="21"/>
      <c r="K126" s="81"/>
      <c r="L126" s="62"/>
      <c r="M126" s="21"/>
      <c r="N126" s="62"/>
    </row>
    <row r="127" spans="1:14" ht="18.75" x14ac:dyDescent="0.25">
      <c r="A127" s="64"/>
      <c r="B127" s="21"/>
      <c r="C127" s="21"/>
      <c r="D127" s="81"/>
      <c r="E127" s="62"/>
      <c r="F127" s="21"/>
      <c r="G127" s="62"/>
      <c r="H127" s="76"/>
      <c r="I127" s="21"/>
      <c r="J127" s="21"/>
      <c r="K127" s="81"/>
      <c r="L127" s="62"/>
      <c r="M127" s="21"/>
      <c r="N127" s="62"/>
    </row>
    <row r="128" spans="1:14" ht="18.75" x14ac:dyDescent="0.25">
      <c r="B128" s="21"/>
      <c r="C128" s="21"/>
      <c r="D128" s="81"/>
      <c r="E128" s="62"/>
      <c r="F128" s="21"/>
      <c r="G128" s="62"/>
      <c r="H128" s="76"/>
      <c r="I128" s="21"/>
      <c r="J128" s="21"/>
      <c r="K128" s="81"/>
      <c r="L128" s="62"/>
      <c r="M128" s="21"/>
      <c r="N128" s="62"/>
    </row>
    <row r="129" spans="1:14" ht="18.75" x14ac:dyDescent="0.25">
      <c r="A129" s="64"/>
      <c r="B129" s="21"/>
      <c r="C129" s="21"/>
      <c r="D129" s="81"/>
      <c r="E129" s="62"/>
      <c r="F129" s="21"/>
      <c r="G129" s="62"/>
      <c r="H129" s="76"/>
      <c r="I129" s="21"/>
      <c r="J129" s="21"/>
      <c r="K129" s="81"/>
      <c r="L129" s="62"/>
      <c r="M129" s="21"/>
      <c r="N129" s="62"/>
    </row>
    <row r="130" spans="1:14" ht="18.75" x14ac:dyDescent="0.25">
      <c r="A130" s="64"/>
      <c r="B130" s="21"/>
      <c r="C130" s="21"/>
      <c r="D130" s="81"/>
      <c r="E130" s="62"/>
      <c r="F130" s="21"/>
      <c r="G130" s="62"/>
      <c r="H130" s="76"/>
      <c r="I130" s="21"/>
      <c r="J130" s="21"/>
      <c r="K130" s="81"/>
      <c r="L130" s="62"/>
      <c r="M130" s="21"/>
      <c r="N130" s="62"/>
    </row>
    <row r="131" spans="1:14" ht="18.75" x14ac:dyDescent="0.25">
      <c r="A131" s="64"/>
      <c r="B131" s="21"/>
      <c r="C131" s="21"/>
      <c r="D131" s="81"/>
      <c r="E131" s="62"/>
      <c r="F131" s="21"/>
      <c r="G131" s="62"/>
      <c r="H131" s="76"/>
      <c r="I131" s="21"/>
      <c r="J131" s="21"/>
      <c r="K131" s="81"/>
      <c r="L131" s="62"/>
      <c r="M131" s="21"/>
      <c r="N131" s="62"/>
    </row>
    <row r="132" spans="1:14" ht="18.75" x14ac:dyDescent="0.25">
      <c r="A132" s="64"/>
      <c r="B132" s="21"/>
      <c r="C132" s="21"/>
      <c r="D132" s="81"/>
      <c r="E132" s="62"/>
      <c r="F132" s="21"/>
      <c r="G132" s="62"/>
      <c r="H132" s="76"/>
      <c r="I132" s="21"/>
      <c r="J132" s="21"/>
      <c r="K132" s="81"/>
      <c r="L132" s="62"/>
      <c r="M132" s="21"/>
      <c r="N132" s="62"/>
    </row>
    <row r="133" spans="1:14" ht="18.75" x14ac:dyDescent="0.25">
      <c r="A133" s="64"/>
      <c r="B133" s="21"/>
      <c r="C133" s="21"/>
      <c r="D133" s="81"/>
      <c r="E133" s="62"/>
      <c r="F133" s="21"/>
      <c r="G133" s="62"/>
      <c r="H133" s="76"/>
      <c r="I133" s="21"/>
      <c r="J133" s="21"/>
      <c r="K133" s="81"/>
      <c r="L133" s="62"/>
      <c r="M133" s="21"/>
      <c r="N133" s="62"/>
    </row>
    <row r="134" spans="1:14" ht="18.75" x14ac:dyDescent="0.25">
      <c r="A134" s="64"/>
      <c r="B134" s="21"/>
      <c r="C134" s="21"/>
      <c r="D134" s="81"/>
      <c r="E134" s="62"/>
      <c r="F134" s="21"/>
      <c r="G134" s="62"/>
      <c r="H134" s="76"/>
      <c r="I134" s="21"/>
      <c r="J134" s="21"/>
      <c r="K134" s="81"/>
      <c r="L134" s="62"/>
      <c r="M134" s="21"/>
      <c r="N134" s="62"/>
    </row>
    <row r="135" spans="1:14" ht="18.75" x14ac:dyDescent="0.25">
      <c r="A135" s="64"/>
      <c r="B135" s="21"/>
      <c r="C135" s="21"/>
      <c r="D135" s="81"/>
      <c r="E135" s="62"/>
      <c r="F135" s="21"/>
      <c r="G135" s="62"/>
      <c r="H135" s="76"/>
      <c r="I135" s="21"/>
      <c r="J135" s="21"/>
      <c r="K135" s="81"/>
      <c r="L135" s="62"/>
      <c r="M135" s="21"/>
      <c r="N135" s="62"/>
    </row>
    <row r="136" spans="1:14" ht="18.75" x14ac:dyDescent="0.25">
      <c r="A136" s="64"/>
      <c r="B136" s="21"/>
      <c r="C136" s="21"/>
      <c r="D136" s="81"/>
      <c r="E136" s="62"/>
      <c r="F136" s="21"/>
      <c r="G136" s="62"/>
      <c r="H136" s="76"/>
      <c r="I136" s="21"/>
      <c r="J136" s="21"/>
      <c r="K136" s="81"/>
      <c r="L136" s="62"/>
      <c r="M136" s="21"/>
      <c r="N136" s="62"/>
    </row>
    <row r="137" spans="1:14" ht="18.75" x14ac:dyDescent="0.25">
      <c r="A137" s="64"/>
      <c r="B137" s="21"/>
      <c r="C137" s="21"/>
      <c r="D137" s="81"/>
      <c r="E137" s="62"/>
      <c r="F137" s="21"/>
      <c r="G137" s="62"/>
      <c r="H137" s="76"/>
      <c r="I137" s="21"/>
      <c r="J137" s="21"/>
      <c r="K137" s="81"/>
      <c r="L137" s="62"/>
      <c r="M137" s="21"/>
      <c r="N137" s="62"/>
    </row>
    <row r="138" spans="1:14" ht="18.75" x14ac:dyDescent="0.25">
      <c r="A138" s="64"/>
      <c r="B138" s="21"/>
      <c r="C138" s="21"/>
      <c r="D138" s="81"/>
      <c r="E138" s="62"/>
      <c r="F138" s="21"/>
      <c r="G138" s="62"/>
      <c r="H138" s="76"/>
      <c r="I138" s="21"/>
      <c r="J138" s="21"/>
      <c r="K138" s="81"/>
      <c r="L138" s="62"/>
      <c r="M138" s="21"/>
      <c r="N138" s="62"/>
    </row>
    <row r="139" spans="1:14" ht="18.75" x14ac:dyDescent="0.25">
      <c r="A139" s="64"/>
      <c r="B139" s="21"/>
      <c r="C139" s="21"/>
      <c r="D139" s="81"/>
      <c r="E139" s="62"/>
      <c r="F139" s="21"/>
      <c r="G139" s="62"/>
      <c r="H139" s="76"/>
      <c r="I139" s="21"/>
      <c r="J139" s="21"/>
      <c r="K139" s="81"/>
      <c r="L139" s="62"/>
      <c r="M139" s="21"/>
      <c r="N139" s="62"/>
    </row>
    <row r="140" spans="1:14" ht="18.75" x14ac:dyDescent="0.25">
      <c r="A140" s="64"/>
      <c r="B140" s="21"/>
      <c r="C140" s="21"/>
      <c r="D140" s="81"/>
      <c r="E140" s="62"/>
      <c r="F140" s="21"/>
      <c r="G140" s="62"/>
      <c r="H140" s="76"/>
      <c r="I140" s="21"/>
      <c r="J140" s="21"/>
      <c r="K140" s="81"/>
      <c r="L140" s="62"/>
      <c r="M140" s="21"/>
      <c r="N140" s="62"/>
    </row>
    <row r="141" spans="1:14" ht="18.75" x14ac:dyDescent="0.25">
      <c r="A141" s="64"/>
      <c r="B141" s="21"/>
      <c r="C141" s="21"/>
      <c r="D141" s="81"/>
      <c r="E141" s="62"/>
      <c r="F141" s="21"/>
      <c r="G141" s="62"/>
      <c r="H141" s="76"/>
      <c r="I141" s="21"/>
      <c r="J141" s="21"/>
      <c r="K141" s="81"/>
      <c r="L141" s="62"/>
      <c r="M141" s="21"/>
      <c r="N141" s="62"/>
    </row>
    <row r="142" spans="1:14" ht="18.75" x14ac:dyDescent="0.25">
      <c r="A142" s="64"/>
      <c r="B142" s="21"/>
      <c r="C142" s="21"/>
      <c r="D142" s="81"/>
      <c r="E142" s="62"/>
      <c r="F142" s="21"/>
      <c r="G142" s="62"/>
      <c r="H142" s="76"/>
      <c r="I142" s="21"/>
      <c r="J142" s="21"/>
      <c r="K142" s="81"/>
      <c r="L142" s="62"/>
      <c r="M142" s="21"/>
      <c r="N142" s="62"/>
    </row>
    <row r="143" spans="1:14" ht="18.75" x14ac:dyDescent="0.25">
      <c r="A143" s="64"/>
      <c r="B143" s="21"/>
      <c r="C143" s="21"/>
      <c r="D143" s="81"/>
      <c r="E143" s="62"/>
      <c r="F143" s="21"/>
      <c r="G143" s="62"/>
      <c r="H143" s="76"/>
      <c r="I143" s="21"/>
      <c r="J143" s="21"/>
      <c r="K143" s="81"/>
      <c r="L143" s="62"/>
      <c r="M143" s="21"/>
      <c r="N143" s="62"/>
    </row>
    <row r="144" spans="1:14" ht="18.75" x14ac:dyDescent="0.25">
      <c r="A144" s="64"/>
      <c r="B144" s="21"/>
      <c r="C144" s="21"/>
      <c r="D144" s="81"/>
      <c r="E144" s="62"/>
      <c r="F144" s="21"/>
      <c r="G144" s="62"/>
      <c r="H144" s="76"/>
      <c r="I144" s="21"/>
      <c r="J144" s="21"/>
      <c r="K144" s="81"/>
      <c r="L144" s="62"/>
      <c r="M144" s="21"/>
      <c r="N144" s="62"/>
    </row>
    <row r="145" spans="1:14" ht="18.75" x14ac:dyDescent="0.25">
      <c r="A145" s="64"/>
      <c r="B145" s="21"/>
      <c r="C145" s="21"/>
      <c r="D145" s="81"/>
      <c r="E145" s="62"/>
      <c r="F145" s="21"/>
      <c r="G145" s="62"/>
      <c r="H145" s="76"/>
      <c r="I145" s="21"/>
      <c r="J145" s="21"/>
      <c r="K145" s="81"/>
      <c r="L145" s="62"/>
      <c r="M145" s="21"/>
      <c r="N145" s="62"/>
    </row>
    <row r="146" spans="1:14" ht="18.75" x14ac:dyDescent="0.25">
      <c r="A146" s="64"/>
      <c r="B146" s="21"/>
      <c r="C146" s="21"/>
      <c r="D146" s="81"/>
      <c r="E146" s="62"/>
      <c r="F146" s="21"/>
      <c r="G146" s="62"/>
      <c r="H146" s="76"/>
      <c r="I146" s="21"/>
      <c r="J146" s="21"/>
      <c r="K146" s="81"/>
      <c r="L146" s="62"/>
      <c r="M146" s="21"/>
      <c r="N146" s="62"/>
    </row>
    <row r="147" spans="1:14" ht="18.75" x14ac:dyDescent="0.25">
      <c r="A147" s="64"/>
      <c r="B147" s="21"/>
      <c r="C147" s="21"/>
      <c r="D147" s="81"/>
      <c r="E147" s="62"/>
      <c r="F147" s="21"/>
      <c r="G147" s="62"/>
      <c r="H147" s="76"/>
      <c r="I147" s="21"/>
      <c r="J147" s="21"/>
      <c r="K147" s="81"/>
      <c r="L147" s="62"/>
      <c r="M147" s="21"/>
      <c r="N147" s="62"/>
    </row>
    <row r="148" spans="1:14" ht="18.75" x14ac:dyDescent="0.25">
      <c r="A148" s="64"/>
      <c r="B148" s="21"/>
      <c r="C148" s="21"/>
      <c r="D148" s="81"/>
      <c r="E148" s="62"/>
      <c r="F148" s="21"/>
      <c r="G148" s="62"/>
      <c r="H148" s="76"/>
      <c r="I148" s="21"/>
      <c r="J148" s="21"/>
      <c r="K148" s="81"/>
      <c r="L148" s="62"/>
      <c r="M148" s="21"/>
      <c r="N148" s="62"/>
    </row>
    <row r="149" spans="1:14" ht="18.75" x14ac:dyDescent="0.25">
      <c r="A149" s="64"/>
      <c r="B149" s="21"/>
      <c r="C149" s="21"/>
      <c r="D149" s="81"/>
      <c r="E149" s="62"/>
      <c r="F149" s="21"/>
      <c r="G149" s="62"/>
      <c r="H149" s="76"/>
      <c r="I149" s="21"/>
      <c r="J149" s="21"/>
      <c r="K149" s="81"/>
      <c r="L149" s="62"/>
      <c r="M149" s="21"/>
      <c r="N149" s="62"/>
    </row>
    <row r="150" spans="1:14" ht="18.75" x14ac:dyDescent="0.25">
      <c r="A150" s="64"/>
      <c r="B150" s="21"/>
      <c r="C150" s="21"/>
      <c r="D150" s="81"/>
      <c r="E150" s="62"/>
      <c r="F150" s="21"/>
      <c r="G150" s="62"/>
      <c r="H150" s="76"/>
      <c r="I150" s="21"/>
      <c r="J150" s="21"/>
      <c r="K150" s="81"/>
      <c r="L150" s="62"/>
      <c r="M150" s="21"/>
      <c r="N150" s="62"/>
    </row>
    <row r="151" spans="1:14" ht="18.75" x14ac:dyDescent="0.25">
      <c r="A151" s="64"/>
      <c r="B151" s="21"/>
      <c r="C151" s="21"/>
      <c r="D151" s="81"/>
      <c r="E151" s="62"/>
      <c r="F151" s="21"/>
      <c r="G151" s="62"/>
      <c r="H151" s="76"/>
      <c r="I151" s="21"/>
      <c r="J151" s="21"/>
      <c r="K151" s="81"/>
      <c r="L151" s="62"/>
      <c r="M151" s="21"/>
      <c r="N151" s="62"/>
    </row>
    <row r="152" spans="1:14" ht="18.75" x14ac:dyDescent="0.25">
      <c r="A152" s="64"/>
      <c r="B152" s="21"/>
      <c r="C152" s="21"/>
      <c r="D152" s="81"/>
      <c r="E152" s="62"/>
      <c r="F152" s="21"/>
      <c r="G152" s="62"/>
      <c r="H152" s="76"/>
      <c r="I152" s="21"/>
      <c r="J152" s="21"/>
      <c r="K152" s="81"/>
      <c r="L152" s="62"/>
      <c r="M152" s="21"/>
      <c r="N152" s="62"/>
    </row>
    <row r="153" spans="1:14" ht="18.75" x14ac:dyDescent="0.25">
      <c r="A153" s="64"/>
      <c r="B153" s="21"/>
      <c r="C153" s="21"/>
      <c r="D153" s="81"/>
      <c r="E153" s="62"/>
      <c r="F153" s="21"/>
      <c r="G153" s="62"/>
      <c r="H153" s="76"/>
      <c r="I153" s="21"/>
      <c r="J153" s="21"/>
      <c r="K153" s="81"/>
      <c r="L153" s="62"/>
      <c r="M153" s="21"/>
      <c r="N153" s="62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A3:A4"/>
    <mergeCell ref="B2:G2"/>
    <mergeCell ref="B3:C3"/>
    <mergeCell ref="D3:D4"/>
    <mergeCell ref="E3:E4"/>
    <mergeCell ref="F3:F4"/>
    <mergeCell ref="G3:G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4</vt:i4>
      </vt:variant>
    </vt:vector>
  </HeadingPairs>
  <TitlesOfParts>
    <vt:vector size="26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5.1</vt:lpstr>
      <vt:lpstr>Раздел 5.2</vt:lpstr>
      <vt:lpstr>Раздел 5.3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'Раздел 1.1'!Область_печати</vt:lpstr>
      <vt:lpstr>'Раздел 10.1'!Область_печати</vt:lpstr>
      <vt:lpstr>'Раздел 10.2'!Область_печати</vt:lpstr>
      <vt:lpstr>'Раздел 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Com</cp:lastModifiedBy>
  <cp:lastPrinted>2018-11-12T11:08:53Z</cp:lastPrinted>
  <dcterms:created xsi:type="dcterms:W3CDTF">2013-11-25T08:04:18Z</dcterms:created>
  <dcterms:modified xsi:type="dcterms:W3CDTF">2018-11-16T04:14:25Z</dcterms:modified>
</cp:coreProperties>
</file>